
<file path=[Content_Types].xml><?xml version="1.0" encoding="utf-8"?>
<Types xmlns="http://schemas.openxmlformats.org/package/2006/content-types">
  <Override PartName="/xl/customProperty1.bin" ContentType="application/vnd.openxmlformats-officedocument.spreadsheetml.customProperty"/>
  <Default Extension="bin" ContentType="application/vnd.openxmlformats-officedocument.spreadsheetml.printerSettings"/>
  <Override PartName="/xl/customProperty2.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530" windowHeight="6630" tabRatio="674" activeTab="1"/>
  </bookViews>
  <sheets>
    <sheet name="tabla" sheetId="1" r:id="rId1"/>
    <sheet name="chip Inf Inicial" sheetId="2" r:id="rId2"/>
  </sheets>
  <definedNames>
    <definedName name="_xlnm._FilterDatabase" localSheetId="1" hidden="1">'chip Inf Inicial'!$A$4:$Q$121</definedName>
    <definedName name="_xlnm.Print_Area" localSheetId="1">'chip Inf Inicial'!$A$1:$K$128</definedName>
  </definedNames>
  <calcPr fullCalcOnLoad="1"/>
</workbook>
</file>

<file path=xl/comments2.xml><?xml version="1.0" encoding="utf-8"?>
<comments xmlns="http://schemas.openxmlformats.org/spreadsheetml/2006/main">
  <authors>
    <author>arojas</author>
  </authors>
  <commentList>
    <comment ref="C4" authorId="0">
      <text>
        <r>
          <rPr>
            <b/>
            <sz val="9"/>
            <rFont val="Tahoma"/>
            <family val="2"/>
          </rPr>
          <t>Registrar con detalle las acciones adelantadas en el 2017. Enunciar las evidencias,  e indicador el lugar  donde se encuentran disponibles para consulta</t>
        </r>
      </text>
    </comment>
    <comment ref="G4" authorId="0">
      <text>
        <r>
          <rPr>
            <b/>
            <sz val="9"/>
            <rFont val="Tahoma"/>
            <family val="2"/>
          </rPr>
          <t>arojas:</t>
        </r>
        <r>
          <rPr>
            <sz val="9"/>
            <rFont val="Tahoma"/>
            <family val="2"/>
          </rPr>
          <t xml:space="preserve">
ex_ Existencia del control 
ef - Efectividad del control </t>
        </r>
      </text>
    </comment>
    <comment ref="H4" authorId="0">
      <text>
        <r>
          <rPr>
            <b/>
            <sz val="9"/>
            <rFont val="Tahoma"/>
            <family val="2"/>
          </rPr>
          <t>Elegir de la lista desplegable</t>
        </r>
      </text>
    </comment>
  </commentList>
</comments>
</file>

<file path=xl/sharedStrings.xml><?xml version="1.0" encoding="utf-8"?>
<sst xmlns="http://schemas.openxmlformats.org/spreadsheetml/2006/main" count="939" uniqueCount="482">
  <si>
    <t>MARCO DE REFERENCIA DEL PROCESO</t>
  </si>
  <si>
    <t>CONTABLE</t>
  </si>
  <si>
    <t>ELEMENTOS DEL MARCO NORMATIVO</t>
  </si>
  <si>
    <t>POLÍTICAS CONTABLES</t>
  </si>
  <si>
    <t>TIPO</t>
  </si>
  <si>
    <t>CALIFICACIÓN</t>
  </si>
  <si>
    <t>TOTAL</t>
  </si>
  <si>
    <t>Ex</t>
  </si>
  <si>
    <t>1.1</t>
  </si>
  <si>
    <t>Ef</t>
  </si>
  <si>
    <t>1.2</t>
  </si>
  <si>
    <t>1.3</t>
  </si>
  <si>
    <t>1.4</t>
  </si>
  <si>
    <t>2.1</t>
  </si>
  <si>
    <t>2.2</t>
  </si>
  <si>
    <t>3.1</t>
  </si>
  <si>
    <t>3.2</t>
  </si>
  <si>
    <t>3.3</t>
  </si>
  <si>
    <t>4.1</t>
  </si>
  <si>
    <t>4.2</t>
  </si>
  <si>
    <t>5.1</t>
  </si>
  <si>
    <t>5.2</t>
  </si>
  <si>
    <t>6.1</t>
  </si>
  <si>
    <t>6.2</t>
  </si>
  <si>
    <t>7.1</t>
  </si>
  <si>
    <t>7.2</t>
  </si>
  <si>
    <t>8.1</t>
  </si>
  <si>
    <t>8.2</t>
  </si>
  <si>
    <t>¿Se cumple con el procedimiento?</t>
  </si>
  <si>
    <t>9.1</t>
  </si>
  <si>
    <t>9.2</t>
  </si>
  <si>
    <t>10.1</t>
  </si>
  <si>
    <t>10.2</t>
  </si>
  <si>
    <t>10.3</t>
  </si>
  <si>
    <t>RECONOCIMIENTO</t>
  </si>
  <si>
    <t>IDENTIFICACIÓN</t>
  </si>
  <si>
    <t>11.1</t>
  </si>
  <si>
    <t>11.2</t>
  </si>
  <si>
    <t>12.1</t>
  </si>
  <si>
    <t>12.2</t>
  </si>
  <si>
    <t>13.1</t>
  </si>
  <si>
    <t>CLASIFICACIÓN</t>
  </si>
  <si>
    <t>14.1</t>
  </si>
  <si>
    <t>15.1</t>
  </si>
  <si>
    <t>REGISTRO</t>
  </si>
  <si>
    <t>16.1</t>
  </si>
  <si>
    <t>16.2</t>
  </si>
  <si>
    <t>17.1</t>
  </si>
  <si>
    <t>17.2</t>
  </si>
  <si>
    <t>18.1</t>
  </si>
  <si>
    <t>18.2</t>
  </si>
  <si>
    <t>19.1</t>
  </si>
  <si>
    <t>19.2</t>
  </si>
  <si>
    <t>20.1</t>
  </si>
  <si>
    <t>20.2</t>
  </si>
  <si>
    <t>MEDICIÓN INICIAL</t>
  </si>
  <si>
    <t>21.1</t>
  </si>
  <si>
    <t>21.2</t>
  </si>
  <si>
    <t>MEDICIÓN POSTERIOR</t>
  </si>
  <si>
    <t>22.1</t>
  </si>
  <si>
    <t>22.2</t>
  </si>
  <si>
    <t>22.3</t>
  </si>
  <si>
    <t>23.1</t>
  </si>
  <si>
    <t>23.2</t>
  </si>
  <si>
    <t>23.3</t>
  </si>
  <si>
    <t>23.4</t>
  </si>
  <si>
    <t>23.5</t>
  </si>
  <si>
    <t>24.1</t>
  </si>
  <si>
    <t>24.2</t>
  </si>
  <si>
    <t>24.3</t>
  </si>
  <si>
    <t>24.4</t>
  </si>
  <si>
    <t>25.1</t>
  </si>
  <si>
    <t>26.1</t>
  </si>
  <si>
    <t>26.2</t>
  </si>
  <si>
    <t>27.1</t>
  </si>
  <si>
    <t>27.2</t>
  </si>
  <si>
    <t>27.3</t>
  </si>
  <si>
    <t>27.4</t>
  </si>
  <si>
    <t>27.5</t>
  </si>
  <si>
    <t>28.1</t>
  </si>
  <si>
    <t>28.2</t>
  </si>
  <si>
    <t>GESTIÓN DEL RIESGO CONTABLE</t>
  </si>
  <si>
    <t>29.1</t>
  </si>
  <si>
    <t>30.1</t>
  </si>
  <si>
    <t>30.2</t>
  </si>
  <si>
    <t>30.3</t>
  </si>
  <si>
    <t>30.4</t>
  </si>
  <si>
    <t>31.1</t>
  </si>
  <si>
    <t>32.1</t>
  </si>
  <si>
    <t>32.2</t>
  </si>
  <si>
    <t>MÁXIMO A OBTENER</t>
  </si>
  <si>
    <t>TOTAL PREGUNTAS</t>
  </si>
  <si>
    <t>PUNTAJE OBTENIDO</t>
  </si>
  <si>
    <t>Porcentaje obtenido</t>
  </si>
  <si>
    <t>Calificación</t>
  </si>
  <si>
    <t>EXISTENCIA (Ex)</t>
  </si>
  <si>
    <t>EFECTIVIDAD (Ef)</t>
  </si>
  <si>
    <t>RESPUESTA</t>
  </si>
  <si>
    <t>VALOR</t>
  </si>
  <si>
    <t>SÍ</t>
  </si>
  <si>
    <t>PARCIALMENTE</t>
  </si>
  <si>
    <t>NO</t>
  </si>
  <si>
    <t>RANGOS DE CALIFICACIÓN DE LA EVALUACIÓN DEL CONTROL INTERNO CONTABLE</t>
  </si>
  <si>
    <t>RANGO DE CALIFICACION</t>
  </si>
  <si>
    <t>CALIFICACIÓN CUALITATIVA</t>
  </si>
  <si>
    <t>DEFICIENTE</t>
  </si>
  <si>
    <t>ADECUADO</t>
  </si>
  <si>
    <t>EFICIENTE</t>
  </si>
  <si>
    <t xml:space="preserve">EXISTENCIA DEL CONTROL </t>
  </si>
  <si>
    <t xml:space="preserve">EFECTIVIDAD DEL CONTROL </t>
  </si>
  <si>
    <t>¿Los criterios de medición de los activos, pasivos, ingresos, gastos y costos se aplican conforme al marco normativo que le corresponde a la entidad?</t>
  </si>
  <si>
    <t>¿Los criterios de medición inicial de los hechos económicos utilizados por la entidad corresponden al marco normativo aplicable a la entidad?</t>
  </si>
  <si>
    <t>¿La entidad ha identificado los receptores de información dentro del proceso contable?</t>
  </si>
  <si>
    <t>¿Los derechos y obligaciones se encuentran debidamente individualizados en la contabilidad, bien sea por el área contable, o bien por otras dependencias?</t>
  </si>
  <si>
    <t>¿Los derechos y obligaciones se miden a partir de su individualización?</t>
  </si>
  <si>
    <t>¿La baja en cuentas es factible a partir de la individualización de los derechos y obligaciones?</t>
  </si>
  <si>
    <t>¿En el proceso de identificación se tienen en cuenta los criterios para el reconocimiento de los hechos económicos definidos en las normas?</t>
  </si>
  <si>
    <t>¿Se realizan revisiones permanentes sobre la vigencia del catálogo de cuentas?</t>
  </si>
  <si>
    <t>¿Se llevan registros individualizados de los hechos económicos ocurridos en la entidad?</t>
  </si>
  <si>
    <t>¿Se utiliza la versión actualizada del Catálogo General de Cuentas correspondiente al marco normativo aplicable a la entidad?</t>
  </si>
  <si>
    <t>¿La entidad ha identificado los proveedores de información dentro del proceso contable?</t>
  </si>
  <si>
    <t>¿En el proceso de clasificación se consideran los criterios definidos en el marco normativo aplicable a la entidad?</t>
  </si>
  <si>
    <t>¿Los hechos económicos se contabilizan cronológicamente?</t>
  </si>
  <si>
    <t>¿Se verifica el registro contable cronológico de los hechos económicos?</t>
  </si>
  <si>
    <t>¿Se verifica el registro consecutivo de los hechos económicos en los libros de contabilidad?</t>
  </si>
  <si>
    <t>¿Los hechos económicos registrados están respaldados en documentos soporte idóneos?</t>
  </si>
  <si>
    <t>¿Se verifica que los registros contables cuenten con los documentos de origen interno o externo que los soporten?</t>
  </si>
  <si>
    <t>¿Se conservan y custodian los documentos soporte?</t>
  </si>
  <si>
    <t>¿Para el registro de los hechos económicos, se elaboran los respectivos comprobantes de contabilidad?</t>
  </si>
  <si>
    <t>¿Los comprobantes de contabilidad se realizan cronológicamente?</t>
  </si>
  <si>
    <t>¿Los comprobantes de contabilidad se enumeran consecutivamente?</t>
  </si>
  <si>
    <t>¿Los libros de contabilidad se encuentran debidamente soportados en comprobantes de contabilidad?</t>
  </si>
  <si>
    <t>¿La información de los libros de contabilidad coincide con la registrada en los comprobantes de contabilidad?</t>
  </si>
  <si>
    <t>En caso de haber diferencias entre los registros en los libros y los comprobantes de contabilidad, ¿se realizan las conciliaciones y ajustes necesarios?</t>
  </si>
  <si>
    <t>¿Existe algún mecanismo a través del cual se verifique la completitud de los registros contables?</t>
  </si>
  <si>
    <t>¿Dicho mecanismo se aplica de manera permanente o periódica?</t>
  </si>
  <si>
    <t>¿Los libros de contabilidad se encuentran actualizados y sus saldos están de acuerdo con el último informe trimestral transmitido a la Contaduría General de la Nación?</t>
  </si>
  <si>
    <t>¿Se calculan, de manera adecuada, los valores correspondientes a los procesos de depreciación, amortización, agotamiento y deterioro, según aplique?</t>
  </si>
  <si>
    <t>¿Los cálculos de depreciación se realizan con base en lo establecido en la política?</t>
  </si>
  <si>
    <t>¿La vida útil de la propiedad, planta y equipo, y la depreciación son objeto de revisión periódica?</t>
  </si>
  <si>
    <t>¿Se verifican los indicios de deterioro de los activos por lo menos al final del periodo contable?</t>
  </si>
  <si>
    <t>¿Se encuentran plenamente establecidos los criterios de medición posterior para cada uno de los elementos de los estados financieros?</t>
  </si>
  <si>
    <t>¿Los criterios se establecen con base en el marco normativo aplicable a la entidad?</t>
  </si>
  <si>
    <t>¿Se identifican los hechos económicos que deben ser objeto de actualización posterior?</t>
  </si>
  <si>
    <t>¿Se verifica que la medición posterior se efectúa con base en los criterios establecidos en el marco normativo aplicable a la entidad?</t>
  </si>
  <si>
    <t>¿La actualización de los hechos económicos se realiza de manera oportuna?</t>
  </si>
  <si>
    <t>¿Se soportan las mediciones fundamentadas en estimaciones o juicios de profesionales expertos ajenos al proceso contable?</t>
  </si>
  <si>
    <t>¿Se cuenta con una política, directriz, procedimiento, guía o lineamiento para la divulgación de los estados financieros?</t>
  </si>
  <si>
    <t>¿Se cumple la política, directriz, procedimiento, guía o lineamiento establecida para la divulgación de los estados financieros?</t>
  </si>
  <si>
    <t>¿Se tienen en cuenta los estados financieros para la toma de decisiones en la gestión de la entidad?</t>
  </si>
  <si>
    <t>¿Se elabora el juego completo de estados financieros, con corte al 31 de diciembre?</t>
  </si>
  <si>
    <t>¿Las cifras contenidas en los estados financieros coinciden con los saldos de los libros de contabilidad?</t>
  </si>
  <si>
    <t>¿Se realizan verificaciones de los saldos de las partidas de los estados financieros previo a la presentación de los estados financieros?</t>
  </si>
  <si>
    <t>¿Se utiliza un sistema de indicadores para analizar e interpretar la realidad financiera de la entidad?</t>
  </si>
  <si>
    <t>¿Los indicadores se ajustan a las necesidades de la entidad y del proceso contable?</t>
  </si>
  <si>
    <t>¿Se verifica la fiabilidad de la información utilizada como insumo para la elaboración del indicador?</t>
  </si>
  <si>
    <t>¿La información financiera presenta la suficiente ilustración para su adecuada comprensión por parte de los usuarios?</t>
  </si>
  <si>
    <t>¿Las notas a los estados financieros cumplen con las revelaciones requeridas en las normas para el reconocimiento, medición, revelación y presentación de los hechos económicos del marco normativo aplicable?</t>
  </si>
  <si>
    <t>¿El contenido de las notas a los estados financieros revela en forma suficiente la información de tipo cualitativo y cuantitativo para que sea útil al usuario?</t>
  </si>
  <si>
    <t>¿En las notas a los estados financieros, se hace referencia a las variaciones significativas que se presentan de un periodo a otro?</t>
  </si>
  <si>
    <t>¿Las notas explican la aplicación de metodologías o la aplicación de juicios profesionales en la preparación de la información, cuando a ello hay lugar?</t>
  </si>
  <si>
    <t>¿Se corrobora que la información  presentada a los distintos usuarios de la información sea consistente?</t>
  </si>
  <si>
    <t>¿Para las entidades obligadas a realizar rendición de cuentas, se presentan los estados financieros en la misma? Si la entidad no está obligada a rendición de cuentas, ¿se prepara información financiera con propósitos específicos que propendan por la transparencia?</t>
  </si>
  <si>
    <t>¿Se verifica la consistencia de las cifras presentadas en los estados financieros con las presentadas en la rendición de cuentas o la presentada para propósitos específicos?</t>
  </si>
  <si>
    <t>¿Se presentan explicaciones que faciliten a los diferentes usuarios la comprensión de la información financiera presentada?</t>
  </si>
  <si>
    <t>¿Existen mecanismos de identificación y monitoreo de los riesgos de índole contable?</t>
  </si>
  <si>
    <t>¿Se deja evidencia de la aplicación de estos mecanismos?</t>
  </si>
  <si>
    <t>¿Se ha establecido la probabilidad de ocurrencia y el impacto que puede tener, en la entidad, la materialización de los riesgos de índole contable?</t>
  </si>
  <si>
    <t>¿Se analizan y se da un tratamiento adecuado  a  los  riesgos  de índole contable en forma permanente?</t>
  </si>
  <si>
    <t>¿Los riesgos identificados se revisan y actualizan periódicamente?</t>
  </si>
  <si>
    <t>¿Se han establecido controles que permitan mitigar o neutralizar la ocurrencia de cada riesgo identificado?</t>
  </si>
  <si>
    <t>¿Se realizan autoevaluaciones periódicas para determinar la eficacia de los controles implementados en cada una de las actividades del proceso contable?</t>
  </si>
  <si>
    <t>¿Los funcionarios involucrados en el proceso contable poseen las habilidades y competencias necesarias para su ejecución?</t>
  </si>
  <si>
    <t>¿Las personas involucradas en el proceso contable están capacitadas para identificar los hechos económicos propios de la entidad que tienen impacto contable?</t>
  </si>
  <si>
    <t>¿Dentro del plan institucional de capacitación se considera el desarrollo de competencias y actualización permanente del personal involucrado en el proceso contable?</t>
  </si>
  <si>
    <t>¿Se verifica la ejecución del plan de capacitación?</t>
  </si>
  <si>
    <t>¿Se verifica que los programas de capacitación desarrollados apuntan al mejoramiento de competencias y habilidades?</t>
  </si>
  <si>
    <t>¿Se ha socializado este instrumento con el personal involucrado en el proceso?</t>
  </si>
  <si>
    <t>¿Se ha implementado una política o instrumento (directriz, procedimiento, guía o lineamiento) sobre la identificación de los bienes físicos en forma individualizada dentro del proceso contable de la entidad?</t>
  </si>
  <si>
    <t>¿Existen procedimientos internos documentados que faciliten la aplicación de la política?</t>
  </si>
  <si>
    <t>¿Se tienen identificados los documentos idóneos mediante los cuales se informa al área contable?</t>
  </si>
  <si>
    <t>¿Se socializan estas herramientas con el personal involucrado en el proceso?</t>
  </si>
  <si>
    <t>¿Se socializan las políticas con el personal involucrado en el proceso contable?</t>
  </si>
  <si>
    <t>¿Las políticas establecidas son aplicadas en el desarrollo del proceso contable?</t>
  </si>
  <si>
    <t>¿Las políticas contables responden a la naturaleza y a la actividad de la entidad?</t>
  </si>
  <si>
    <t>¿Las políticas contables propenden por la representación fiel de la información financiera?</t>
  </si>
  <si>
    <t>¿La entidad ha definido las políticas contables que debe aplicar para el reconocimiento, medición, revelación y presentación de los hechos económicos de acuerdo con el marco normativo que le corresponde aplicar?</t>
  </si>
  <si>
    <t>¿Se socializan estos instrumentos de seguimiento con los responsables?</t>
  </si>
  <si>
    <t>¿Se hace seguimiento o monitoreo al cumplimiento de los planes de mejoramiento?</t>
  </si>
  <si>
    <t>¿La entidad cuenta con una política o instrumento (procedimiento, manual, regla de negocio, guía, instructivo, etc.) tendiente a facilitar el flujo de información relativo a los hechos económicos originados en cualquier dependencia?</t>
  </si>
  <si>
    <t>¿Se verifica la individualización de los bienes físicos?</t>
  </si>
  <si>
    <t>¿Se socializan estas directrices, guías o procedimientos con el personal involucrado en el proceso?</t>
  </si>
  <si>
    <t>¿Se verifica la aplicación de estas directrices, guías o procedimientos?</t>
  </si>
  <si>
    <t>¿Se cuenta con una directriz, guía, lineamiento, procedimiento o instrucción en que se defina la segregación de funciones (autorizaciones, registros y manejos) dentro de los procesos contables?</t>
  </si>
  <si>
    <t>¿Se socializa esta directriz, guía, lineamiento, procedimiento o instrucción con el personal involucrado en el proceso?</t>
  </si>
  <si>
    <t>¿Se verifica el cumplimiento de esta directriz, guía, lineamiento, procedimiento o instrucción?</t>
  </si>
  <si>
    <t>¿Se cuenta con una directriz, procedimiento, guía, lineamiento o instrucción para la presentación oportuna de la información financiera?</t>
  </si>
  <si>
    <t>¿Se cumple con la directriz, guía, lineamiento, procedimiento o instrucción?</t>
  </si>
  <si>
    <t>¿Existe un procedimiento para llevar a cabo, en forma adecuada, el cierre integral de la información producida en las áreas o dependencias que generan hechos económicos?</t>
  </si>
  <si>
    <t>¿Se socializa este procedimiento con el personal involucrado en el proceso?</t>
  </si>
  <si>
    <t>¿La entidad tiene implementadas directrices, procedimientos, guías o lineamientos para realizar periódicamente inventarios y cruces de información, que le permitan verificar la existencia de activos y pasivos?</t>
  </si>
  <si>
    <t>¿Se socializan las directrices, procedimientos, guías o lineamientos con el personal involucrado en el proceso?</t>
  </si>
  <si>
    <t>¿Se cumple con estas directrices, procedimientos, guías o lineamientos?</t>
  </si>
  <si>
    <t>¿Se tienen establecidas directrices, procedimientos, instrucciones, o lineamientos sobre análisis, depuración y seguimiento de cuentas para el mejoramiento y sostenibilidad de la calidad de la información?</t>
  </si>
  <si>
    <t>¿Se socializan estas directrices, procedimientos, instrucciones, o lineamientos con el personal involucrado en el proceso?</t>
  </si>
  <si>
    <t>¿Existen mecanismos para verificar el cumplimiento de estas directrices, procedimientos, instrucciones, o lineamientos?</t>
  </si>
  <si>
    <t>¿Se elaboran y presentan oportunamente los  estados financieros a los usuarios de la información financiera?</t>
  </si>
  <si>
    <t>¿Se establecen instrumentos (planes, procedimientos, manuales, reglas de negocio,    guías,    etc.)    para   el seguimiento al cumplimiento de los planes de mejoramiento derivados de los hallazgos de auditoría interna o externa?</t>
  </si>
  <si>
    <t>¿El análisis, la depuración y el seguimiento de cuentas se realiza permanentemente o por lo menos periódicamente?</t>
  </si>
  <si>
    <t>¿Se evidencia por medio de flujogramas, u otra técnica o mecanismo, la forma como circula la información hacia el área contable?</t>
  </si>
  <si>
    <t>¿Se cuenta con una directriz, guía o procedimiento para realizar las conciliaciones de las partidas más relevantes, a fin de lograr una adecuada identificación y medición?</t>
  </si>
  <si>
    <t>¿Para la identificación de los hechos económicos, se toma como base el marco normativo aplicable a la entidad?</t>
  </si>
  <si>
    <t>CALIFICACION CUANTITATIVA</t>
  </si>
  <si>
    <t>RENDICIÓN DE CUENTAS E INFORMACIÓN A PARTES INTERESADAS</t>
  </si>
  <si>
    <t>PRESENTACIÓN DE ESTADOS FINANCIEROS</t>
  </si>
  <si>
    <t xml:space="preserve">ETAPAS DEL PROCESO CONTABLE </t>
  </si>
  <si>
    <t xml:space="preserve">Promedio total de todos los criterios </t>
  </si>
  <si>
    <t>promedio bloques</t>
  </si>
  <si>
    <t>promerio 32 criterios</t>
  </si>
  <si>
    <t xml:space="preserve">RESULTADO TOTAL </t>
  </si>
  <si>
    <t>POR TIPO  ex y ef</t>
  </si>
  <si>
    <t>PROMEDIO TOTAL AGRUPADO POR CRITERIOS</t>
  </si>
  <si>
    <t>De 0 a 0.6</t>
  </si>
  <si>
    <t>De 0.61 a 0.8</t>
  </si>
  <si>
    <t>De 0.81 a 0.99</t>
  </si>
  <si>
    <t>Igual a 1</t>
  </si>
  <si>
    <t>SOBRESALIENTE</t>
  </si>
  <si>
    <t>INSUFICIENTE</t>
  </si>
  <si>
    <r>
      <t xml:space="preserve">1.0 </t>
    </r>
    <r>
      <rPr>
        <u val="single"/>
        <sz val="10"/>
        <rFont val="Arial"/>
        <family val="2"/>
      </rPr>
      <t>&lt;</t>
    </r>
    <r>
      <rPr>
        <sz val="10"/>
        <rFont val="Arial"/>
        <family val="2"/>
      </rPr>
      <t xml:space="preserve"> CALIFICACION &lt;3.0</t>
    </r>
  </si>
  <si>
    <r>
      <t xml:space="preserve">3.0 </t>
    </r>
    <r>
      <rPr>
        <u val="single"/>
        <sz val="10"/>
        <rFont val="Arial"/>
        <family val="2"/>
      </rPr>
      <t>&lt;</t>
    </r>
    <r>
      <rPr>
        <sz val="10"/>
        <rFont val="Arial"/>
        <family val="2"/>
      </rPr>
      <t xml:space="preserve"> CALIFICACION &lt;4.0</t>
    </r>
  </si>
  <si>
    <r>
      <t xml:space="preserve">4.0 </t>
    </r>
    <r>
      <rPr>
        <u val="single"/>
        <sz val="10"/>
        <rFont val="Arial"/>
        <family val="2"/>
      </rPr>
      <t>&lt;</t>
    </r>
    <r>
      <rPr>
        <sz val="10"/>
        <rFont val="Arial"/>
        <family val="2"/>
      </rPr>
      <t xml:space="preserve"> CALIFICACION </t>
    </r>
    <r>
      <rPr>
        <u val="single"/>
        <sz val="10"/>
        <rFont val="Arial"/>
        <family val="2"/>
      </rPr>
      <t>&lt;</t>
    </r>
    <r>
      <rPr>
        <sz val="10"/>
        <rFont val="Arial"/>
        <family val="2"/>
      </rPr>
      <t>5.0</t>
    </r>
  </si>
  <si>
    <t>RANGO DE ALERTA EVALUACIÓN CRITERIOS</t>
  </si>
  <si>
    <t>TOTAL DIC 2018</t>
  </si>
  <si>
    <t>TOTAL NOV 2019</t>
  </si>
  <si>
    <t>TOTAL DIC 2019</t>
  </si>
  <si>
    <t xml:space="preserve">
Ef</t>
  </si>
  <si>
    <t>TOTAL DIC 2020</t>
  </si>
  <si>
    <r>
      <t xml:space="preserve">1.0 </t>
    </r>
    <r>
      <rPr>
        <u val="single"/>
        <sz val="14"/>
        <rFont val="Arial"/>
        <family val="2"/>
      </rPr>
      <t>&lt;</t>
    </r>
    <r>
      <rPr>
        <sz val="14"/>
        <rFont val="Arial"/>
        <family val="2"/>
      </rPr>
      <t xml:space="preserve"> CALIFICACION &lt;3.0</t>
    </r>
  </si>
  <si>
    <r>
      <t xml:space="preserve">3.0 </t>
    </r>
    <r>
      <rPr>
        <u val="single"/>
        <sz val="14"/>
        <rFont val="Arial"/>
        <family val="2"/>
      </rPr>
      <t>&lt;</t>
    </r>
    <r>
      <rPr>
        <sz val="14"/>
        <rFont val="Arial"/>
        <family val="2"/>
      </rPr>
      <t xml:space="preserve"> CALIFICACION &lt;4.0</t>
    </r>
  </si>
  <si>
    <r>
      <t xml:space="preserve">4.0 </t>
    </r>
    <r>
      <rPr>
        <u val="single"/>
        <sz val="14"/>
        <rFont val="Arial"/>
        <family val="2"/>
      </rPr>
      <t>&lt;</t>
    </r>
    <r>
      <rPr>
        <sz val="14"/>
        <rFont val="Arial"/>
        <family val="2"/>
      </rPr>
      <t xml:space="preserve"> CALIFICACION </t>
    </r>
    <r>
      <rPr>
        <u val="single"/>
        <sz val="14"/>
        <rFont val="Arial"/>
        <family val="2"/>
      </rPr>
      <t>&lt;</t>
    </r>
    <r>
      <rPr>
        <sz val="14"/>
        <rFont val="Arial"/>
        <family val="2"/>
      </rPr>
      <t>5.0</t>
    </r>
  </si>
  <si>
    <r>
      <t xml:space="preserve">¿Los criterios de medición de los </t>
    </r>
    <r>
      <rPr>
        <u val="single"/>
        <sz val="14"/>
        <rFont val="Arial"/>
        <family val="2"/>
      </rPr>
      <t>activos, pasivos, ingresos, gastos y costos</t>
    </r>
    <r>
      <rPr>
        <sz val="14"/>
        <rFont val="Arial"/>
        <family val="2"/>
      </rPr>
      <t xml:space="preserve"> contenidos en el marco normativo aplicable a la entidad, son de conocimiento del personal involucrado en el proceso contable?</t>
    </r>
  </si>
  <si>
    <t>TOTAL OCT 2021</t>
  </si>
  <si>
    <t>TOTAL DIC 2021</t>
  </si>
  <si>
    <t>MONITOREO 1 LÍNEA DE DEFENSA A CORTE DICIEMBRE 2022</t>
  </si>
  <si>
    <t>VERIFICACION  DE CONTROL INTERNO - CORTE DICIEMBRE 2022</t>
  </si>
  <si>
    <t>OBSERVACIONES  Y RECOMENDACIÓNES
CORTE DICIEMBRE 2022</t>
  </si>
  <si>
    <t>area reponsable de reportar información</t>
  </si>
  <si>
    <t xml:space="preserve">Contabilidad  </t>
  </si>
  <si>
    <t>Contabilidad</t>
  </si>
  <si>
    <t>Talento Humano</t>
  </si>
  <si>
    <t>Contabilidad
Recursos Físicos</t>
  </si>
  <si>
    <t xml:space="preserve">Contabilidad
</t>
  </si>
  <si>
    <t>Se socializaron el 12 de octubre de  2022 radicado Orfeo 20222400096903</t>
  </si>
  <si>
    <t xml:space="preserve">De conformidad con lo establecido en el Manual de Políticas Contables; en la desagregación de las 10 políticas que se incluyen en el mismo, así como con las políticas transversales  que las complementan (Políticas Contable de Cuentas por Cobrar, Política Contable de Propiedades, Planta y Equipo,  Política Contable de Activos Intangibles,  Política Contable Relativa a beneficios a empleados,  Política Contable de Provisiones, Pasivos Contingentes y Activos Contingentes,  Política Contable de Deterioro de Bienes Muebles e Inmuebles, Política Contable de Ingresos), se observa que  éstas  responden a la naturaleza y a la actividad de la entidad. </t>
  </si>
  <si>
    <t>En el Manual de Políticas Contables (manual_de_politicas_contables_v2_10022021) y el Procedimiento de Gestión contable (gf-ca-01_caracterizacion_gestion_financiera_v7_03082022_0)se encuentra el mecanismo implementado por la entidad  tendiente a facilitar el flujo de información relativo a los hechos económicos originados en cualquier dependencia</t>
  </si>
  <si>
    <t>Si, como se puede evidencia en el radicado Orfeo 20222400096903 del 12 de octubre del 2022</t>
  </si>
  <si>
    <t xml:space="preserve">En nuestro manual de funciones existe segregación de funciones   (Resolución 195 de 2017)  con los cargos:
1. Subdirección de Gestión Corporativa
2. Contador (Profesional Especializado, Código 222, Grado 6)
3. Tesorero General (Profesional Tesorero General, Código 201, Grado 1)
4. Profesional Universitario Código: 219 Grado: 03 (Almacenista)
5. Profesional Especializado, Código 222, Grado 5
6. Profesional Universitario. Código: 219 Grado: 01 (2 funcionarios)
Adicionalmente en el procedimiento de gestión contable ( gf-pd-01_procedimiento_gestion_contable_v13_19122022) se puede evidenciar las actividades y responsabilidades  que tiene el profesional universitario y el profesional especializado </t>
  </si>
  <si>
    <t>El área se de contabilidad e da cumplimiento a lo establecido en los manuales de funciones y lo establecido en los procesos y procedimiento, como puede verificar con las actividades realizadas por cada uno de las integrantes del esta área</t>
  </si>
  <si>
    <t>El MANUAL DE POLÍTICAS CONTABLES (gf-mn-01_manual_de_politicas_contables_v2_10022021) Versión 3, de fecha 10/02/2021 establece en el numeral 7.2. CONTROLES OPERATIVOS, lo relacionado con a. Verificación y Conciliación de Información Contable , b) Conciliaciones Bancarias y c) operaciones reciprocas, a través de los cuales se da lineamientos para la realización de las conciliaciones de las partidas más relevantes, a fin de lograr una adecuada identificación y medición. Adicionalmente el Procedimiento de Gestión contable (gf-pd-01_procedimiento_gestion_contable_v13_19122022) establece que se deben hacer las respectivas conciliaciones: Conciliaciones con talento humano Expediente Orfeo 202224001800400002E -Recursos físicos radicado Orfeo  202224001800400001E-Conciliaciones Bancarios Expediente Orfeo 202224001800200001E- Conciliaciones Reciprocas Expediente Orfeo 202224001800300001E</t>
  </si>
  <si>
    <t xml:space="preserve">A través del Numeral 7.1 Controles Administrativos, literal d. Actividades de Cierre al final del período contable, incluido en el MANUAL DE POLÍTICAS CONTABLES (gf-mn-01_manual_de_politicas_contables_v2_10022021), la entidad establece que se deben desarrollar entre otras actividades: cierre de compras y presupuesto, recibo a satisfacción de bienes y servicios, reconocimiento de derechos, elaboración de inventario de bienes, legalización de cajas menores, viáticos y gastos de viaje, anticipos a contratistas y proveedores, conciliaciones, verificación de operaciones recíprocas, ajustes por provisiones, depreciaciones, amortizaciones, sentencias y conciliaciones, las cuentas de orden y la presentación de las notas a los estados contables. </t>
  </si>
  <si>
    <t>La verificación del cumplimiento de lo establecido en el manual y los procedimientos relacionados, se realiza en el desarrollo de los Comités de Sostenibilidad Contable. Se aporta evidencia de las actas del comité vigencia 2002 Radicados Orfeo 20222400108943 y 20222400052543</t>
  </si>
  <si>
    <t>A través de la Caracterización del Proceso Gestión Financiera  (gf-ca-01_caracterizacion_gestion_financiera_v5_3108202)1se evidencia que se identifican proveedores tanto internos como externos en cada uno de los ciclos del PHVA, 
En el procedimiento de gestión contable (gf-pd-01_procedimiento_gestion_contable_v13_19122022) .Información recibida de recursos humanos,  se identifica el proveedor de la información relativa a la nomina y sus gastos asociados,
En la actividad 3,5 contabilización registro procesos judiciales, se identifica a la oficina Jurídica como proveedor del estado de e procesos judiciales</t>
  </si>
  <si>
    <t>A través de la Caracterización del Proceso Gestión Financiera  (gf-pd-01_procedimiento_gestion_contable_v13_19122022), se evidencia que se identifican usuarios  tanto internos como externos en cada uno de los ciclos del PHVA, receptores de los productos gestionados en el proceso contable</t>
  </si>
  <si>
    <t>Para la elaboración del MANUAL DE POLITICAS CONTABLES (gf-mn-01_manual_de_politicas_contables_v2_10022021)se tuvieron encuentra todos los lineamientos establecidos por
la Contaduría General de la Nación en el Marco Conceptual, el Marco Normativo Contable
para entidades de Gobierno, anexos a la Resolución 533 de 2015 y sus modificaciones;
también se contemplaron definiciones y dinámicas emitidas en el Catálogo General de
Cuentas para Entidades de Gobierno</t>
  </si>
  <si>
    <t>Para el proceso de identificación se siguió los lineamientos establecidos en el  MANUAL DE POLITICAS CONTABLES  (gf-mn-01_manual_de_politicas_contables_v2_10022021), se identifican los criterios de reconocimiento inicial y posterior que afectan la gestión contable de la entidad.</t>
  </si>
  <si>
    <t>Si se utiliza la versión actualizada del catalogo  general de cuentas y se evidencia, a través de la información publicada en la página web de la entidad - Link de Transparencia,(https://fuga.gov.co/transparencia-y-acceso-a-la-informacion-publica/planeacion-presupuesto-informes?field_fecha_de_emision_value=All&amp;term_node_tid_depth=247) que los mismos corresponden a la estructura dispuesta en el CATÁLOGO GENERAL DE CUENTAS para entidades de Gobierno, publicado por la Contaduría General de la Nación según resolución 620 de 2015 "Por la cual se incorpora el Catálogo General de Cuentas al Marco normativo para entidades de gobierno" y su ultimas versiones actualizado según lo dispuesto en las Resoluciones 062, 064  y 065  de 2025 (CGC Versión 2015.15)
Adicionalmente con la validación que  realiza las plataforma Chip con ocasión del reporte trimestral ya que si no cumple con la estructura o si hay cuentas no vigentes no deja cargar la información.</t>
  </si>
  <si>
    <t>Se valida a través de los reportes que realiza la entidad de su información contable,  en los aplicativos de Bogotá Consolida de la Secretaría Distrital de Hacienda y del  aplicativo CHIP de la Contaduría General de la Nación. 
Pues si no tiene la estructura del plan de cuentas no se puede suministrar o enviar  la información a esta entidades de control ya que los validadores de estas  no la dejan presentar. Adicionalmente se consulta la página de la CGN en Link www.contaduria.gov.co/catalogo-general-de-cuentas,</t>
  </si>
  <si>
    <t>La entidad registra de maniera individualizados los hechos económicos y lo evidencia los  Libros Auxiliares que genera el aplicativos de  Contabilidad (V Summer)
expediente Orfeo 202224003700100001E</t>
  </si>
  <si>
    <t xml:space="preserve">En el proceso de clasificación se consideran los criterios definidos en el marco normativo aplicable a la entidad los cuales fueron adoptados en el Manual de Políticas Contables(gf-mn-01_manual_de_politicas_contables_v2_10022021) y Se evidencia a través de la estructura de la información generada por el sistema de información (V Summer) desglosada en Clase, Grupos, Cuentas, Subcuentas, Libros Auxiliares y Terceros </t>
  </si>
  <si>
    <t>Los hechos económicos de  la FUGA son registrados con  documentos soporte idóneo los mismos están establecidos en el Plan de sostenibilidad contable (gf-ftpl-01_plan_de_sosteniblidad_contable_v1_1082021) en este plan se describe las actividades, los documentos y la forma que deben allegar a contabilidad las diferentes áreas ( Gestión del Talento Humanos-Recursos Físicos-Tesorería-Presupuesto-Oficina Asesora Jurídica y los supervisores) los respectivos soportes para su registro contable,</t>
  </si>
  <si>
    <t>Todos los hechos económicos  se registran en comprobantes de contabilidad, ya sea de manera manual o forma automática en el sistema de información, de conformidad con la parametrización de cada documento contable y se elaboran de conformidad con el hecho económico que lo genera, ejemplo comprobantes de egreso, ingreso, ordenes de pago, nomina, etc.,</t>
  </si>
  <si>
    <t>La Contabilidad en la FUGA se lleva mediante un aplicativo contable (vsummer) y el registro primario se hace en los comprobantes de contabilidad, y el sistema con la información  registrada en estos comprobantes genera automáticamente los respectivos libros auxiliares; por lo tanto es razonable, coherente y verificable afirmar que la información registrada en los libros de contabilidad coinciden con los comprobantes de contabilidad.</t>
  </si>
  <si>
    <t>Estos mecanismo se aplica de manera permanente y periódica tal como se evidencia en las actas de conciliación radicado Orfeo 20222400041723, 20222400041723, 20222400084993 entre otros.</t>
  </si>
  <si>
    <t xml:space="preserve">La transmisión de los informes  a la Contaduría General de la Nación, se hace con la información contable que suministra el aplicativo, la cual no se genera hasta cuando no se ha surtido la verificación  de la información allí registrada.  
Se aporta como evidencia  balance de prueba expediente  Orfeo Expediente 202224003700400001E  </t>
  </si>
  <si>
    <t>En la Política de Propiedad, Planta y Equipo establecida en el MANUAL DE POLITICAS CONTABLES ((gf-mn-01_manual_de_politicas_contables_v2_10022021)), se definieron los porcentajes de depreciación para los bienes y elementos que dan lugar a depreciación, los cuales de adoptaron en la parametrización del Sistema de Información (Módulo Almacén)
Durante el periodo evaluado los criterios de medición y calculo no sufrieron variaciones de acuerdo con la normatividad vigente</t>
  </si>
  <si>
    <t>A través del MANUAL DE POLÍTICAS CONTABLES (gf-pd-01_procedimiento_gestion_contable_v13_19122022), se evidencia que la entidad  cuenta los  criterios de medición de los hechos económicos establecidos para las cuentas por cobrar, los inventarios, propiedad planta y equipo, activos intangibles, activos y pasivos contingentes los cuales  corresponden al marco normativo aplicable en la FUGA.</t>
  </si>
  <si>
    <t>Los criterios de medición de los activos, pasivos, ingresos, gastos y costos se aplican conforme al marco normativo que le corresponde a la entidad como se evidencia en las notas a los estados financieros a 31 de diciembre de 2021 radicado Orfeo 20222400034073</t>
  </si>
  <si>
    <t xml:space="preserve">La vida útil de la propiedad, planta y equipo, y la depreciación son objeto de revisión periódica, la revisión de la vigencia 2022 se puede evidenciar en el radicado Orfeo  número 20232700008743 </t>
  </si>
  <si>
    <t>A través del MANUAL DE POLÍTICAS CONTABLES (gf-mn-01_manual_de_politicas_contables_v2_10022021),  se evidencia que la entidad  establece  criterios de medición posterior de los hechos económicos, los cuales  corresponden al marco normativo aplicable en la FUGA.</t>
  </si>
  <si>
    <t>Los criterios para   Medición  Posterior  de cada uno de los elementos de los estados financieros, documentados través del MANUAL DE POLÍTICAS CONTABLES (gf-mn-01_manual_de_politicas_contables_v2_10022021) se establecieron con  base en la  normatividad aplicable como se evidencia en las notas a los estados financieros de diciembre 2021. según radicado Orfeo 20222400034073</t>
  </si>
  <si>
    <t>Los hechos económicos que deben ser objeto de actualización posterior  de cada uno de los elementos de los estados financieros se encuentran documentados través del MANUAL DE POLÍTICAS CONTABLES (gf-mn-01_manual_de_politicas_contables_v2_10022021).</t>
  </si>
  <si>
    <t>Se evidencia a través de las revelaciones a los estados financieros a corte de diciembre de 2020, en la aplicación de las políticas contables establecidas en el MANUAL DE POLITICAS CONTABLES (gf-mn-01_manual_de_politicas_contables_v2_10022021) y se evidencia en las notas de los estados financieros de diciembre de 2021, radicado Orfeo 20222400034073</t>
  </si>
  <si>
    <t>Se evidencia a través la aplicación de las políticas contables establecidas en el MANUAL DE POLITICAS CONTABLES (gf-mn-01_manual_de_politicas_contables_v2_10022021) y en las políticas transversales .
En lo que va corrido del periodo evaluado  no se presentaron situaciones que implicaran juicios profesionales de expertos ajenos.</t>
  </si>
  <si>
    <t xml:space="preserve">Durante la vigencia 2022  la entidad elaboró y presentó de manera oportuna los estados financieros de conformidad con la normatividad aplicable, tanto interna como externa. </t>
  </si>
  <si>
    <t>Se evidencia a través del MANUAL DE POLÍTICAS CONTABLES (gf-mn-01_manual_de_politicas_contables_v2_10022021) Numeral 7.2 CONTROLES OPERATIVOS, literal  d. Presentación de Información Contable:  "La FUNDACION GILBERTO ALZATE AVENDAÑO, preparará y presentará mensualmente los estados contables con base en la información reportada por las áreas de gestión." y literal e. Publicación de los estados contables,  "... publicará mensualmente en las carteleras institucionales el Balance General y el Estado de Actividad Financiera, Económica, Social y Ambiental a nivel de cuenta y trimestralmente en la página Web de la entidad."</t>
  </si>
  <si>
    <t>No se evidencia la implementación de Indicadores Financieros en la gestión contable de la entidad. ya que de la Dirección Distrital de Contabilidad - DDC, es la entidad que consolida la contabilidad del distrito de  Bogotá, la cual se conforma de todos los entes que reportan;  por tanto es la DDC de Bogotá la que calcula estos indicadores financieros.</t>
  </si>
  <si>
    <t>La entidad a través de los estados financieros publicados en su página web link https://fuga.gov.co/transparencia-y-acceso-a-la-informacion-publica/planeacion-presupuesto-informes?field_fecha_de_emision_value=All&amp;term_node_tid_depth=247 , presenta a los usuarios la información financiera de la FUGA,  se incluye el documento comentarios a los estados financieros  se presentan las aclaraciones o ilustración de las principales variaciones dando cumplimiento a  Resolución No. 533 de 2015 y sus modificatorias.</t>
  </si>
  <si>
    <t>Las notas a los estados financieros cumplen con las revelaciones requeridas en las normas para el reconocimiento, medición, revelación y presentación de los hechos económicos del marco normativo aplicable como se puede a evidenciar Estados Financieros al corte de Diciembre de 2021 - Revelaciones link https://fuga.gov.co/transparencia-y-acceso-a-la-informacion-publica/planeacion-presupuesto-informes?field_fecha_de_emision_value=All&amp;term_node_tid_depth=247 , se evidencia que de manera general la entidad atendió lo dispuesto en las Resoluciones de la Contaduría General la Nación, Nos. 193 y 218 del 03 y 29 de diciembre respectivamente, respecto a la presentaciones de las revelaciones y la información a contener.</t>
  </si>
  <si>
    <t>El contenido de las notas a los estados financieros revela en forma suficiente la información de tipo cualitativo y cuantitativo para que sea útil al usuario de la información como se evidencia aportada Estados Financieros al corte de Diciembre de 2021 - Revelaciones publicados en el link https://fuga.gov.co/transparencia-y-acceso-a-la-informacion-publica/planeacion-presupuesto-informes?field_fecha_de_emision_value=All&amp;term_node_tid_depth=247, donde se observa  que de manera general la entidad presenta cualitativa y cuantitativamente la información requerida por la Contaduría General de la Nación a través de sus resoluciones 193 y 2018 el 03 y 29 de diciembre respectivamente</t>
  </si>
  <si>
    <t>Los estados financieros publicados mes a mes van acompañados de un documento Word denominado comentarios o notas a los estados financieros donde se hace referencia a las variaciones significativas que se representan de un periodo a otro. 
Expediente Orfeo 202224002700200001E</t>
  </si>
  <si>
    <t>Las notas explican la metodologías o la aplicación de juicios profesionales en la preparación de la información, como se puede evidenciar en los estados financieros de diciembre de 2021 link https://fuga.gov.co/transparencia-y-acceso-a-la-informacion-publica/planeacion-presupuesto-informes?field_fecha_de_emision_value=All&amp;term_node_tid_depth=247</t>
  </si>
  <si>
    <t>La información se genera desde un único aplicativo y es la misma que llega a todos los usuarios y para corroborar esto se hacen conciliaciones,</t>
  </si>
  <si>
    <t>Teniendo en cuenta que la entidad parametrizo su contabilidad de conformidad con lo establecido en la Resolución 620 de 2015 los libros de contabilidad se generan automática desde la información registrada en los comprobantes de Contabilidad. (Sistema de Información V Summer) es decir; todo la información que se visualiza en los libros de contabilidad tienen como soporte los comprobantes de contabilidad.</t>
  </si>
  <si>
    <t>Si se socializan, se evidencia en el radicado Orfeo numero 20222400096903 del 12 de octubre de  2022</t>
  </si>
  <si>
    <t>El Manual de Políticas Contables (gf-mn-01_manual_de_politicas_contables_v2_10022021) en el numeral 7. ELABORACIÓN DE LOS ESTADOS CONTABLES  - 7.1 CONTROLES ADMINISTRATIVOS, establece: a. Comunicación a las áreas de Gestión y entes externos para el suministro oportuno de información, b. Lista de control para verificar la entrega oportuna de información, y c. Actividades de cierre de final del período contable; a través de estos controles, se identifican los documentos idóneos mediante los cuales las áreas de gestión  informan  al área contable. Adicionalmente en el plan de sostenibilidad contable (gf-ftpl-01_plan_de_sosteniblidad_contable_v1_31082021) describe cada actividad los documentos idóneos que área (nomina-almacén-tesorería) debe remitir  a contabilidad.</t>
  </si>
  <si>
    <t>La FUGA tiene implementados instrumentos para la identificación de los bienes físicos en forma individualizada,  así:
a.  Procedimiento e manejo y control de bienes rf-pd-01_manejo_control_bienes_v12_09082022;
b. Guía de almacenamiento, disposición y manipulación de los bienes rf-gu-01_guia_de_almacenamiento_y_manipulacion_de_bienes_v2_17112021</t>
  </si>
  <si>
    <t>Si se socializan, se evidencia en el radicado Orfeo numero 20222400092863 del 03 de octubre 2022</t>
  </si>
  <si>
    <t>La FUGA  tiene documentada la realización periódica  de inventarios y cruces de información, que le permitan verificar la existencia de activos y pasivos,  a través de:
a.  Procedimiento e manejo y control de bienes rf-pd-01_manejo_control_bienes_v12_09082022;
b,  Procedimiento gf-pd-01_procedimiento_gestion_contable_v13_19122022</t>
  </si>
  <si>
    <t>La entidad establece en el Procedimiento de Gestión Contable  (gf-pd-01_procedimiento_gestion_contable_v13_19122022) se encuentra el flujograma de como circula la información hacia el área contable. 
Adicionalmente este procedimiento establece que deben enviar  información al profesional especializado de contabilidad, cumpliendo con las características, plazos y periodicidad del Plan de sostenibilidad contable (gf-ftpl-01_plan_de_sosteniblidad_contable_v1_31082021)
Se hace seguimiento al Plan de sostenibilidad contable en el comité técnico de sostenibilidad contable tal como se evidencia en los radicados Orfeo números  20222400052543 y 20222400108943
Y en el MANUAL DE POLITICAS  CONTABLES (gf-mn-01_manual_de_politicas_contables_v2_10022021) 7. ELABORACIÓN DE LOS ESTADOS CONTABLES, 7.1 CONTROLES ADMINISTRATIVOS b. LISTA DE CONTROL PARA VERIFICAR LA ENTREGA OPORTUNA DE INFORMACIÓN.</t>
  </si>
  <si>
    <t xml:space="preserve">En contabilidad se registran los hechos económicos en los respectivos documentos contable de forma consecutiva, se puede evidenciar en los documentos adjuntos en el ítems 16, </t>
  </si>
  <si>
    <t>La entidad conserva y custodia los documentos soportes a través del Sistema ORFEO.  Lo cual es coherente con la política de cero papel, en el marco del piloto de Oficina “Cero Papel” implementado desde el 23 de junio de 2020 a través de la Circular 014 de 2020, complementada con la Circular 021 de 2020.
Como evidencia se puede observar los siguientes expedientes 202228004600100001E, 202227003200100002E, 202226004800100002E, 202226004800100001E, 202224006400100001E</t>
  </si>
  <si>
    <t xml:space="preserve">Si, como se puede evidenciar  en los auxiliares y documentos anexados en los ítems 18,1, 18 </t>
  </si>
  <si>
    <t>En el Procedimiento Gestión Contable ( gf-pd-01_procedimiento_gestion_contable_v13_19122022)se evidencian controles establecidos sobre la verificación de los registros contables de la entidad estos se observan en la  Actividad cuatro comprobación de registros contables, y en la actividad 6 revisa movimientos y saldos.
El programa contable tiene una herramienta en el módulo de procesos, está las opciones de Reprocesar Movimientos, Actualizar índices, inconsistencias (genera inconsistencias en el registro de la información) y verificar consecutivos que ayuda verificar la completitud de los registros contables.
Adicionalmente se revisan los documentos que se aportan al área de contabilidad para su registro contable, verificándose la completitud de los mismos. Se evidencia en la actas de reunión de conciliación con la diferentes  áreas expediente Orfeo 202224001800400001E, 202224001800400002E.</t>
  </si>
  <si>
    <t>En la Política de Propiedad, Planta y Equipo establecida en el MANUAL DE POLITICAS CONTABLES (gf-mn-01_manual_de_politicas_contables_v2_10022021), se definieron los porcentajes de depreciación para los bienes y elementos que dan lugar a depreciación, los cuales de adoptaron en la parametrización del Sistema de Información (Módulo Almacén), como se puede evidenciar en las notas a los estados financieros de diciembre de 2021 según radicado Orfeo 20222400034073</t>
  </si>
  <si>
    <t>Durante la vigencia 2022 se verificaron los indicios de deterioro de los activos según la normatividad vigente como se puede verificar en el radicado Orfeo 20232700009343 y los anexos que lo componen, y radicado 20222700116693</t>
  </si>
  <si>
    <t>La actualización de los hechos económicos se realiza de manera oportuna teniendo en cuenta que la gestión contable de la entidad se realiza  por interfaz de los módulos de Contabilidad, nomina y Almacén, el registro  se realiza de acuerdo a la información suministrada al área de contabilidad por las diferentes dependencias y responsables de suministrar la información y teniendo encuentra el plan de sostenibilidad contable (gf-ftpl-01_plan_de_sosteniblidad_contable_v1_31082021)y la información solicitada por correo electrónico a las diferentes áreas. y el seguimiento realizado al plan de sostenibilidad contable como se puede evidenciar en las actas del comité de sostenibilidad contable, radicados Orfeo 20222400052543 y 20222400108943</t>
  </si>
  <si>
    <t>La  entidad publica mensualmente los estados financieros en la pagina web de la entidad link  https://fuga.gov.co/transparencia-y-acceso-a-la-informacion-publica/planeacion-presupuesto-informes?field_fecha_de_emision_value=All&amp;term_node_tid_depth=247 
El reporte  de estados financieros en los aplicativos  CHIP de la Contaduría General de la Nación, Bogotá Consolida, y Sivicof, se presentaron de conformidad con los lineamientos establecidos en la entidad  en el MANUAL DE POLÍTICAS CONTABLES (gf-mn-01_manual_de_politicas_contables_v2_10022021)y  el Instructivo Elaboración Estados (gf-in-03_instructivo_elaboracion_estados_financieros_v3_12052020_1
Adicionalmente para fortalecer  los controles para garantizar el cumplimiento de esta obligación se cuenta con el cronograma de presentación de informes gf-ft-13_cronograma_de_informes_y_reportes_v1_31082021</t>
  </si>
  <si>
    <t>De conformidad con la publicación en la página web de la entidad - link   https://fuga.gov.co/transparencia-y-acceso-a-la-informacion-publica/planeacion-presupuesto-informes?field_fecha_de_emision_value=All&amp;term_node_tid_depth=247 , de los estados financieros  al corte vigencia diciembre de 2021, se observa que se  incluye:  ; , Balance General,  Estado de Actividad Financiera, Económica, Social y Ambiental, Estado de cambios en el patrimonio y Notas a los Estados Contables,  con lo cual se da cumplimiento a lo establecido en la Resolución 706 de 2016  "Por la cual se establece la información a reportar, requisitos y plazos de envío a la Contaduría General de la Nación". Artículo 23. Información que corresponde a lo publicado en el Sistema CHIP de la Contaduría General de la Nación, lo anterior de conformidad con la validación realizada directamente en el siguiente link https://www.chip.gov.co/schip_rt/index.jsf</t>
  </si>
  <si>
    <t>SI se  cumple con estas directrices, procedimientos, guías o lineamientos ya que se realizan periódicamente:
a. Conciliación del inventario registrado en el Sistema de Información Vigente - Aplicativo de Inventario de Almacén contra el inventario físico 
b. Conciliación almacén -  contabilidad. Expediente Orfeo Recursos físicos radicado Orfeo  202224001800400001E
c. Realización Inventario físico radicado Orfeo 20222700116693</t>
  </si>
  <si>
    <t xml:space="preserve">La entidad ha definido las políticas contables. Ultima actualización 31 de agosto de 2021 
La entidad ha definido las políticas contables en el manual de MANUAL DE POLITICAS CONTABLES (gf-mn-01_manual_de_politicas_contables_v2_10022021) y se tuvieron en cuenta todos los lineamientos establecidos por la Contaduría General de la Nación en el Marco Conceptual, el Marco Normativo Contable para entidades de Gobierno, anexos a la Resolución 533 de 2015 y sus modificaciones; también se contemplaron definiciones y dinámicas emitidas en el Catálogo General de Cuentas para Entidades de Gobierno, anexo a la Resolución 620 de 2015 y sus modificaciones.
</t>
  </si>
  <si>
    <t>El Manual de Políticas Contables gf-mn-01_manual_de_politicas_contables_v2_10022021,es la guía para el desarrollo del proceso contable, durante la vigencia 2022 se realizaron las siguientes actividades:
a. Se envía comunicación a las áreas de gestión y entes externos para el suministro oportuno de información (Vigencia 2022) - Requerimientos mínimos y fechas de reporte de la información contable ( correo electrónico) Se aporta como evidencia los correos enviados, en: https://drive.google.com/drive/u/1/folders/1Xv02CskqAB00uFePWHPKMx5oQ5iQUubU
b. El cumplimiento de las Actividades de cierre al final del periodo contable se realiza a través de conciliaciones y reporte de las áreas vinculadas a la gestión contable.,, reconocimiento de derechos, elaboración de inventario de bienes, legalización de cajas menores,  conciliaciones, verificación de operaciones reciprocas, ajustes por provisiones, depreciaciones, amortizaciones, sentencias y conciliaciones, las cuentas de orden y la presentación de las notas a los estados contables.
c.  Se hacen las conciliaciones   cuenta de enlace,  cuentas por pagar, nómina, propiedades, planta y equipo, obligaciones contingentes, operaciones interinstitucionales
d.  A través del expediente Orfeo  202224001800200001E se evidencian las conciliaciones bancarias mensuales vigencia 2022
e.  Se hacen  las conciliaciones de las operaciones recíprocas, los cuales se constituyen en el soporte para la realización de ajustes, reclasificaciones, correcciones y/o modificaciones contables expediente Orfeo 202224001800300001E
f.Se hace seguimiento al Plan de Sostenibilidad Contable según radicado Orfeo 20222400108943 del 23 de diciembre de 2022 y 20222400052543 de 7 de junio de 2022
g, La profesional responsable de Contabilidad realiza auto control interno del proceso contable (Excel) se aporta como evidencia.
h. Se incluyó en el PIC capacitaciones que  fortalezcan los conocimientos del equipo de trabajo del proceso de gestión financiera, la cual se desarrollo en agosto de 2022 como se evidencia en el 20222800082073 del 31 de agosto del 2022 y los documentos anexos al radicado.
i. Se implementó el formato cronograma de ceportes GF-FT-13para Fortalecer los controles que garanticen que se está reportando la información a los diferentes entes que la requieren, dentro de los términos establecidos.</t>
  </si>
  <si>
    <t>El manual de políticas contables (gf-mn-01_manual_de_politicas_contables_v2_10022021) de la FUGA, de manera general y específicamente en el numeral 6 POLÍTICAS CONTABLES y 7 ELABORACIÓN DE LOS ESTADOS CONTABLES,  propenden por la representación fiel de la información financiera.</t>
  </si>
  <si>
    <t>La entidad tiene establecido el plan de mejoramiento por procesos el cual recoge las acciones correctivas o de mejora que se levantan derivadas de hallazgos internos o de ejercicios de autoevaluación en los proceso, dicho plan  se encuentra publicado en el  link de transparencia (que para el presente seguimiento 3 de feb 2023, no se encuentra disponible el acceso a pág Web por fallas en los servicios web a través del proveedor), se adjunta el plan, en donde se pueden evidenciar las acciones a cargo del proceso de gestión financiera y su respectivo estado, basado en el último seguimiento realizado por la OCI. Ver:  https://drive.google.com/drive/u/1/folders/1s3fj-FR-qBAuWM24Oqg53eO8Zk04i6yX
De otro lado también se formuló el plan de mejoramiento institucional que se derivó de las acciones levantadas en razón a  los hallazgos interpuestos  en el ejercicio de auditoría de regularidad de la Contraloría y relacionados con la gestión financiera, ver el mismo enlace referenciado en el primer párrafo pestaña dos.</t>
  </si>
  <si>
    <t>Sí, La OCI realiza socialización de los informes de seguimiento a los planes de mejoramiento por proceso e institucional con los líderes de proceso, siendo este último realizado el 12 de diciembre a través de Orfeo.Radicado No 20221100116133   PERTENECIENTE AL EXPEDIENTE No. 202211003100400001E
   Asunto: Entrega Informe Seguimiento Planes de Mejoramiento por Procesos e Institucion</t>
  </si>
  <si>
    <t>Sí, se reliza seguimiento a los planes desde las tres líneas de defensa, en lo que respecta a la primera línea se envió monitoreo a la OAP  tanto de planes de mejoramiento por proceso e institucional, dicho seguimiento se evidencia en el archivo del plan anexo al Drive en / primera línea, también se pueden evidenciar los correos enviados con los reportes y correos de soporte de seguimiento interno en; https://drive.google.com/drive/u/1/folders/1Ezt_ffIaYvLak94Jc2fqHsbvslVraSoU</t>
  </si>
  <si>
    <t xml:space="preserve">La Entidad cuenta con instrumentos tendientes a facilitar el flujo de información relativo a los hechos económicos; documentados en procesos y procedimientos y se pueden consultar en la intranet de la entidad link https://https://intranet.fuga.gov.co/node/1084  como se relacionan a continuación: 
a) gf-ca-01_caracterizacion_gestion_financiera_v7_03082022_0
b) gf-mn-01_manual_de_politicas_contables_v2_10022021
c) d) gf-pd-02_proced_present._oblig._trib._m.m.i.f.y.c.o._nacional_v417082022
e) gf-pd-08_proced._pres._oblig._t.m.m.i.f.c.o_distrital_v4_17082022
d) gf-pd-04_procedimiento_gestion_de_ingresos_v403082022_0
e) gf-pd-05_procedimiento_gestion_de_pagos_v703082022
f)  gf-pd-07_procedimiento_gestion_de_inversiones_v4_03082022
g) gf-in-03_instructivo_elaboracion_estados_financieros_v3_12052020_1
h) rf-pd-01_manejo_control_bienes_v12_09082022
i) th-pd-04_pd_liquidacion_de_nomina_y_prestaciones_sociales_v819072022_1
j) gf-pd-01_procedimiento_gestion_contable_v13_19122022
k)gf-ft-13_cronograma_de_informes_y_reportes_v1_31082021
l) gf-ftpl-01_plan_de_sosteniblidad_contable_v1_31082021
</t>
  </si>
  <si>
    <t>Si, la individualización de los bienes físicos, se evidencia en el  módulo de almacén con el registro individual de  cada uno de los elementos muebles e inmuebles de la Entidad.  El responsable de Almacén realiza las validaciones  contra la información de la toma física de inventarios.
De otra parte, en contabilidad se registran valores agregados a nivel de grupos de inventarios, los cuales son conciliados mensualmente entre las dos áreas.    
La información  de las conciliaciones  y ajustes, se encuentra disponible para consulta en acta de reunión de almacén y anexos,  expediente 202224001800400001E</t>
  </si>
  <si>
    <t>Si, como se puede evidenciar en el radicado Orfeo 20222400096903 del 12 de octubre del 2022</t>
  </si>
  <si>
    <t>Sí,  se verifica a aplicación de estas directrices y las evidencias quedan radicadas en Orfeo
Conciliaciones con talento humano Expediente Orfeo 202224001800400002E
Recursos físicos radicado Orfeo  202224001800400001E
Conciliaciones Bancarias Expediente Orfeo 202224001800200001E
Conciliaciones Reciprocas Expediente Orfeo 202224001800300001E</t>
  </si>
  <si>
    <t>De conformidad con el reporte a entes externos e internos se evidencia el cumplimiento oportuno de la información financiera de la FUGA,
Se aporta pantallazos de cargue: https://drive.google.com/drive/u/1/folders/1dlHhhKLCKUs4d70DyJp0qktjMeKyqomO</t>
  </si>
  <si>
    <t>Sí, como se puede evidenciar en el radicado Orfeo 20222400096903 del 12 de octubre del 2022</t>
  </si>
  <si>
    <t>De acuerdo a lo registrado en el Balance General en los rubros 13 CUENTAS POR COBRAR y  24 CUENTAS POR PAGAR, se evidencia que  los derechos  y obligaciones se encuentran individualizados en la contabilidad, a través de la gestión realizada desde los sistemas de información de Almacén, Tesorería y Contabilidad (VSummer) y la información reportada por nómina y representación judicial, se adjunta balance de prueba: https://drive.google.com/drive/u/1/folders/18y-QV8JuZhF1x-2TEb-eIsflsks7Ruun</t>
  </si>
  <si>
    <t>Los derechos y obligaciones se registran y se miden de acuerdo a su individualización según se evidencia en los auxiliares de las cuentas 13 CUENTAS POR COBRAR y  24 CUENTAS POR PAGAR 
Se adjunta libro auxiliar  de cuentas por pagar y cobrar:https://drive.google.com/drive/u/1/folders/18y-QV8JuZhF1x-2TEb-eIsflsks7Ruun</t>
  </si>
  <si>
    <t>Es factible por cuanto al tener incivilizados los derechos y obligaciones se cuenta con la trazabilidad para determinar la baja o no de las partidas que la constituyen.
A la fecha  no se presentaron bajas</t>
  </si>
  <si>
    <t>Si, La información de lo hechos económicos se contabilizan cronológicamente en el programa contable Vsummer
Se adjunta consecutivo de comprobantes de entradas de ingreso (CI), comprobante de egresos (CE) y facturas de venta (FV) generado desde el aplicativo contable Vsummer donde se evidencia número de consecutivo y fecha de registro
https://drive.google.com/drive/u/1/folders/1gGfzY7XwPyRcnLy0s1UvfPByNaPQ2NwP</t>
  </si>
  <si>
    <t xml:space="preserve">Los hechos económicos se registran en contabilidad de acuerdo al orden que se van presentando, y un ejemplo de ello  se puede evidenciar en el registro de las nóminas las cuales se registran contablemente de acuerdo al mes que se van causando, lo mismo que el registro del pago la nomina, contablemente se registra en el mes que efectivamente se realiza el pago. se adjuntan como ejemplo las causaciones de las nominas de enero, febrero , marzo y diciembre con sus respectivos pagos en los meses correspondientes.https://drive.google.com/drive/u/1/folders/18lokbJZMJ5E9qx79l9wykSmI30nMCd-O
</t>
  </si>
  <si>
    <t>Siempre se verifica para el registro contable  los documentos de origen interno o externo que los soporten ejemplo:
Para el registro de los aportes de nomina se debe adjuntar  formulario integrado de aporte 
Para el registro de nomina se debe adjuntar , sabana de nómina con los soportes, documentos que se deben allegar a nomina mediante correo electrónico. (Se adjunta correos electrónicos); https://drive.google.com/drive/u/1/folders/1wXJ4eo3vWGjHKd4XQNsZGPYWj-W_kQxW
Para la amortización de los convenios se debe allegar el formato(gf-ft-08_ejecucion_de_convenios_v1)como de evidencia se pueden consultar los radicados  Orfeo  20234000010023, 20231000004353, 20232700002943, 20234000000963
Para registrar las causaciones y las ordenes de pago se debe contar con el certificado de cumplimiento firmado por el supervisor del contrato y radicado como evidencia se puede consultar por Orfeo radicados 20222400035384, 20222400031044,20222400018284</t>
  </si>
  <si>
    <t>Todos los hechos económicos se registran de forma cronológicamente, se puede evidenciar en el registro de los comprobantes de ajustes (AJU) y los comprobantes de causaciones (CAU) que se anexan a modo de ejemplo. https://drive.google.com/drive/u/1/folders/1_NPdH1fO-qaM1racYP0QgIjYxt0__G5O</t>
  </si>
  <si>
    <t>Al estar la contabilidad sistematizada no existen diferencias entre los libros auxiliares y los comprobantes, por lo que no se realizan ni comprobantes ni ajustes, pero antes de imprimir los libros se corre un proceso para verificar si existen  inconsistencias , si  el sistema reporta inconsistencias se genera  un reproceso de la información y el sistema las corrige, adjunta pantallazo: https://drive.google.com/drive/u/1/folders/1SgJvnTXuIj_Onahza7DkUR-ztDPlxhg8</t>
  </si>
  <si>
    <t>Las cifras contenidas en los estados financieros coinciden con los saldos de los libros de contabilidad ya que los estados financieros  se generan desde el aplicativo contable vsummer.
Se puede evidenciar con un balance de prueba a noviembre 
 Estados financieros radicado a noviembre  Orfeo 20222400122013 y sus anexos</t>
  </si>
  <si>
    <t>Sí, se establecido la probabilidad, ocurrencia e impacto del riesgo identificado. El cual tiene establecido un  control y un plan de tratamiento. Se puede consultar el link https://docs.google.com/spreadsheets/d/1_P9tHTmWVgYnp7Y00Yr-HvLgNuuF-Yej/edit?rtpof=true</t>
  </si>
  <si>
    <t>Sí, se revisan y se monitorea trimestralmente, duranrte la vigencia 2022 se ajustaron los controles existentes, se puede consultar el último seguimiento realizado en : https://docs.google.com/spreadsheets/d/179k21Tbim-jB-M7TtBrs4GENzIQDxQ3i/edit?rtpof=true#gid=756207542</t>
  </si>
  <si>
    <t xml:space="preserve">Se evidencia su cumplimiento a través del  Mapa de Riesgos Institucional, en lo que refiere al plan de tratamiento del riesgos. https://docs.google.com/spreadsheets/d/179k21Tbim-jB-M7TtBrs4GENzIQDxQ3i/edit#gid=756207542
</t>
  </si>
  <si>
    <t>Se evidencia su cumplimiento a través del  Mapa de Riesgos Institucional, en lo que refiere al plan de tratamiento del riesgos. 
https://docs.google.com/spreadsheets/d/179k21Tbim-jB-M7TtBrs4GENzIQDxQ3i/edit#gid=756207542</t>
  </si>
  <si>
    <t>Se evidencia a través de los seguimientos trimestrales en la matriz de riesgos y se reporta a la oficina asesora de planeación. https://docs.google.com/spreadsheets/d/179k21Tbim-jB-M7TtBrs4GENzIQDxQ3i/edit#gid=756207542</t>
  </si>
  <si>
    <t>Si, la entidad cuenta con una Política de Gestión del Riesgo V3 2021,se tiene identificado, existe matriz de la entidad donde se un riesgo el cual es Entrega inoportuna de la información financiera.  https://docs.google.com/spreadsheets/d/179k21Tbim-jB-M7TtBrs4GENzIQDxQ3i/edit#gid=756207542</t>
  </si>
  <si>
    <t>Los funcionarios involucrados en el proceso contable poseen las habilidades y competencias necesarias para la ejecución de las funciones asociadas  a los  requisitos básicos  de los cargos del Contador  como Profesional especializado 222 grado 06 , y el  Profesional Universitario 219-01. SE anexa la verificación de requisitos de las profesionales Judy Murcia y Patricia Cortés quienes ocupan actualmente los referidos cargos:
https://drive.google.com/drive/u/1/folders/1lrhPSBty_1AceJad4NnAGkv1qDKWXwtB</t>
  </si>
  <si>
    <t>si, Las personas involucradas en el proceso contable están capacitadas para identificar los hechos económicos propios de la Entidad que tienen impacto contable ya que cumplen el perfil establecido para desempeñar cada cargo  y su experiencia asociada con los cargos que desempeñan.  SE anexa la verificación de requisitos de las profesionales Judy Murcia y Patricia Cortés quienes ocupan actualmente los referidos cargos:
https://drive.google.com/drive/u/1/folders/1lrhPSBty_1AceJad4NnAGkv1qDKWXwtB</t>
  </si>
  <si>
    <t>Si, dentro del plan institucional de capacitación se tiene encuentra al personal involucrado en el proceso contable radicados Orfeo 20222800082073   PERTENECIENTE AL EXPEDIENTE No. 202228005001900001E
   Asunto: EVIDENCIA CAPACITACIÓN EN ELELEMENTOS FINANCIEROS IMPUESTOS Y PRESUPUESTO
Seguimiento PIC:https://drive.google.com/drive/u/1/folders/1DqwodMn6gQekeFLhBdjQzF1g_LUUC7_s</t>
  </si>
  <si>
    <t>se  verifica el plan de capacitación  ver el seguimiento al plan de capacitación con corte a diciembre en https://drive.google.com/drive/u/1/folders/1DqwodMn6gQekeFLhBdjQzF1g_LUUC7_s</t>
  </si>
  <si>
    <t>Se hace verificaciones y evaluaciones de impacto de las actividades PIC
informes de impacot en los : Radicados 
20222800034713 del  30-03-2022
20222800095263 del  06-10-2022
20222800095263 del  06-10-2022</t>
  </si>
  <si>
    <t>Conforme lo indicado en el monitoreo y la verificación realizada al documento Manual de Políticas Contables publicado en la intranet (http://intranet.fuga.gov.co/proceso-de-gestion-financiera) y web de la entidad (https://fuga.gov.co/transparencia-y-acceso-a-la-informacion-publica/normativa/politicas-lineamientos-y-manuales) se evidencia que se da cumplimiento a lo normado.</t>
  </si>
  <si>
    <t>N.A</t>
  </si>
  <si>
    <t>De acuerdo a lo expuesto en el monitoreo y a la verificación realizada al documento Manual de Políticas Contables, se observa que éstas se articulan con el que hacer de la entidad.</t>
  </si>
  <si>
    <t xml:space="preserve">De acuerdo a lo expuesto en el monitoreo y a lo observado en el documento Manual de Políticas Contables, se evidencia que los lineamientos establecidos buscan garantizar que los estados contables de la entidad representen fielmente la información financiera. </t>
  </si>
  <si>
    <t>Aunado a lo expuesto por la 1a. Línea de defensa, se observa que la entidad tiene establecido como  instrumento el Procedimiento Plan de Mejoramiento: Código: GM-PD-01 Versión: 6: Fecha última actualización: 12/07/2021. (http://www.intranet.fuga.gov.co/proceso-de-gestion-de-mejora)</t>
  </si>
  <si>
    <t>Capacitar al equipo de trabajo del proceso Gestión Financiera en la nueva herramienta de formulación y seguimiento de los planes de mejoramiento en la entidad (Pandora)</t>
  </si>
  <si>
    <t>N.A.</t>
  </si>
  <si>
    <t>Aunado a lo expuesto por el proceso y de conformidad con los seguimientos realizados por la OCI en junio y diciembre de 2022, se observa que el proceso de gestión Financiera llevo a cabo el monitoreo de la ejecución de las acciones formuladas en el PMP (2 acciones), las cuales fueron cerradas al termino de la vigencia. Respecto al PMI se formularon 7 acciones vinculadas al proceso de Gestión Financiera, las cuales se fueron evaluadas por la OCI para el cierre de diciembre de 2022, recomendando el cierre de cada una de ellas.</t>
  </si>
  <si>
    <t>Si bien de manera general se cumple lo normado,   se recomienda aplicar los lineamientos establecidos en el Manual de Políticas Contables, de conformidad con lo señalado en el ítem 1.2 del presente seguimiento.</t>
  </si>
  <si>
    <t>De la verificación realizada a los documentos reportados por la 1a. Línea de Defensa se evidencia que la entidad ha establecido de manera general lineamientos, actividades o controles dentro de sus procedimientos relacionados con el flujo de información.</t>
  </si>
  <si>
    <t xml:space="preserve">Aunado a lo expuesto por la 1a. línea de defensa, se observa que  los procedimientos vinculados a las áreas de recursos físicos, tesorería y nomina refieren los documentos a través de los cuales se reporta la información a Contabilidad, conforme lo reporta la 1a. línea de defensa.
Sin embargo es importante señalar que el Plan de Sostenibilidad Contable referenciado corresponde a la vigencia 2021, evidenciándose las debilidades ya expuestas en el ítem 1.2
</t>
  </si>
  <si>
    <t>Si bien se cumple el criterio, se recomienda documentar la formulación, revisión, evaluación y actualización del Plan de Sostenibilidad Contable para cada vigencia.</t>
  </si>
  <si>
    <t>Aunado a lo expuesto por la 1a. línea de defensa,  en los procedimientos Gestión de Ingresos,  Gestión de Pagos,  Manejo y Control de Bienes; y liquidación de nómina y prestaciones sociales, refieren los documentos a presentar al área de contabilidad con soporte de los hechos económicos registrados, lo cual es coherente con lo reportado por la 1a, línea de defensa.</t>
  </si>
  <si>
    <t>De conformidad con lo reportado por la 1a. Línea de defensa, se evidencia que se da cumplimiento a lo normado a través de los documentos SIG del Proceso Recursos Físicos, específicamente con el procedimiento Manejo y Control de Bienes (RF-PD-01).</t>
  </si>
  <si>
    <t>Conforme la evidencia aportada, se observa la socialización de los procedimientos actualizados de Recursos Físicos, en la cual participaron colaboradores de Recursos Físicos, Tesorería, Contabilidad y Presupuesto.</t>
  </si>
  <si>
    <t xml:space="preserve">De acuerdo con lo reportado por la 1a. línea de defensa y a la verificación realizada por la OCI  los expedientes 202227003101200001E y 202227003101200002E, se observa que se  generan  los Informes de Inventarios programado  y no programados, por cada una de las dependencias de la entidad; de igual manera se realizan  conciliaciones mensuales con el área de contabilidad  (Expediente 202227000200900002E)
</t>
  </si>
  <si>
    <t>Los lineamientos para dar cumplimiento a este criterio se encuentran establecidos en el Manual de Políticas Contables y el Procedimiento Gestión Contable, conforme lo reporta la 1a. Línea de defensa.</t>
  </si>
  <si>
    <t>Aplicar de manera integral los lineamientos establecidos al interior de la entidad, de tal manera que se garantice la coherencia en la información reportada respecto a las Operaciones Reciprocas.</t>
  </si>
  <si>
    <t>La definición de las responsabilidades se encuentran establecidas en las Resoluciones Internas 195 de 2017, 020 de 2020 y 113 de 2022; y en cada uno de los procedimientos vinculados a las áreas que generan hechos económicos en  la entidad, de conformidad con lo reportado por la 1a. línea de defensa.</t>
  </si>
  <si>
    <t>El cumplimiento del Manual de Funciones, y la implementación de los procesos y procedimientos se verifica   por el líder de proceso, mediante el seguimiento a los Planes de la  dependencia, y  los informes de evaluación del desempeño, en  los se establece  compromisos  de acuerdo  a las funciones asignadas.</t>
  </si>
  <si>
    <t>Conforme lo reportado por la 1a. Línea de defensa, la entidad estableció lineamientos para dar cumplimiento al criterio evaluado, a través de los documentos Manual de Políticas Contables, Procedimiento Gestión Contable, Instructivo Elaboración de Estados Financieros y la implementación del formato Cronograma de informes y reportes.</t>
  </si>
  <si>
    <t>Si bien se cumple el criterio, se recomienda que las socializaciones realizadas incluyan de manera más clara los temas relacionados con la segregación de funciones en cada uno de los documentos presentados; esto en razón a que la evidencia aportada da cuenta de los temas actualizados o ajustados en cada área de gestión del proceso pero no identifica el tema antes mencionado.</t>
  </si>
  <si>
    <t>De conformidad con lo reportado por la 1a. Línea de defensa y de la verificación realizada al Manual de Políticas Contables, se observa  que se cuenta con un lineamiento al interior de la entidad para llevar a cabo los cierres contables.</t>
  </si>
  <si>
    <t>Sí, se cumple con los procedimiento y lo establecido en el plan de sostenibilidad contable:
*Se adjunta evidencia de los correos electrónicos donde se solicita la información para el cierre de cada mes se adjunta PDF de correos electrónicos 
*Autoevaluación del Proceso Contable: Durante el año 2021 se realizó auto control del proceso contable. Evidencia Excel HOJA DE TRABAJO AUTO CONTROL INTERNO
*Se realizó seguimiento al Plan de Sostenibilidad Contable vigencia 2022 en el comité de sostenibilidad contable, radicado Orfeo 20222400052543 y 20222400108943
* Se recibe información para el cierre contable vigencia 2022 por parte del área de nomina como :Consolidación Beneficios a Empleados a corto plazo; incluye Bonificación
por servicios prestados, vacaciones, prima de vacaciones y Bonificación por
recreación, Reconocimiento Permanencia por empleados a corto plazo, para
pago en enero de 2023,Medición del reconocimiento por permanencia a largo plazo, según radicado Orfeo 20232800002873 y sus anexos. 
* Se recibió información por parte del área de recursos físicos para el cierre contable como deterioro según radicado Orfeo 20232700009343 e información sobre estimaciones y vidas útiles de la propiedad planta y equipo según radicado 20232700009343
* Mediante radicado 20232700002953 se informó que no se presentaron ventas de publicaciones durante el 2022.
* Se recibió información desde la Subdirección centro de los diferente convenio radicados Orfeo: 20234000010023, 20234000003383, 20234000003393, 20234000000963</t>
  </si>
  <si>
    <t>Desde la Subdirección Artística y Cultural, identificar las situaciones o responsables que impiden reportar la información oportunamente a Contabilidad y/o tomar las acciones que se consideren pertinentes para garantizar el cumplimiento integral del criterio.  
Desde la Subdirección para la Gestión del Centro de Bogotá, reportar de manera oportuna la información financiera de los convenios suscritos con los Fondos de Desarrollo Local y el Proyecto Bronx DC, conforme lo establecido en el Manual y Procedimiento de Gestión Contable.
Desde el área de Contabilidad evaluar las acciones que se han implementado para garantizar el cumplimiento de los lineamientos en el tema relacionado con el flujo de la información a esta área, de tal manera que sea posible garantizar la efectividad de las mismas.</t>
  </si>
  <si>
    <t>De conformidad con lo reportado por la 1a. Línea de defensa, los lineamientos se encuentran establecidos en el procedimiento Manejo y Control de Bienes y en el Manual de Políticas Contables Versión 2</t>
  </si>
  <si>
    <t xml:space="preserve">De acuerdo con lo reportado por la 1a. línea de defensa y a la verificación realizada por la OCI  los expedientes 202227003101200001E y 202227003101200002E, se observa la realización de Inventarios programado  y no programados; de igual manera se realizan  conciliaciones mensuales con el área de contabilidad  (Expediente 202227000200900001E)
</t>
  </si>
  <si>
    <t>en su numeral 7.2 CONTROLES OPERATIVOS literal f. DEPURACIÓN CONTABLE PERMANENTE: "La depuración contable se aplicara a la totalidad de los rubros contables del balance de la entidad, incluidas las cuentas de orden deudoras y acreedoras. Las partidas objeto de depuración extraordinaria se retiraran de los estados contables y de ser necesario para efectos de seguimiento y control y cuando así se disponga por parte del Comité Técnico de Sostenibilidad Contable, dichas partidas se reclasificaran en cuentas de orden, en donde no permanecen por más de cinco (5) años contados a partir de su reclasificación"</t>
  </si>
  <si>
    <t>Se establecen a través del Manual de Políticas Contables (Numeral 7.2, literal F) y en las funciones del  Comité Técnico de Sostenibilidad Contable.</t>
  </si>
  <si>
    <t>Llevar a cabo socializaciones relacionadas con el análisis, depuración y seguimiento de cuentas para el mejoramiento y sostenibilidad de la calidad de la información tanto a nivel del equipo Gestión Contable, como con las demás áreas vinculadas a su ejecución, en las políticas y lineamientos establecidos. (Manual de Políticas Contables)</t>
  </si>
  <si>
    <t xml:space="preserve">Se valida el cumplimiento del criterio a través de las actas relacionadas en el Expediente:     202224000201100001E   Actas del Comité Técnico de Sostenibilidad del Sistema Contable 2022, llevadas a cabo en junio y noviembre de 2022
</t>
  </si>
  <si>
    <t>Se mantiene la siguiente recomendación:
Operaciones Reciprocas:  implementar acciones que permitan garantizar la conciliación permanente de los saldos de éstas y atender de manera oportuna las recomendaciones dadas tanto por la Oficina de Control Interno en sus diferentes seguimientos como las alertas dadas por la Dirección Distrital de Contabilidad a través de las visitas realizadas a la entidad.</t>
  </si>
  <si>
    <t>Conforme lo evidenciado en el Plan de Sostenibilidad Contable se observa el cumplimiento del criterio evaluado</t>
  </si>
  <si>
    <t>Conforme lo reporta la 1a línea de defensa, se identifican los proveedores a través de la caracterización del proceso de Gestión Financiera y en el procedimiento de gestión contable.</t>
  </si>
  <si>
    <t>De acuerdo a lo reportado por la 1a. Línea de defensa y lo observado por la OCI en el documento Caracterización Proceso Gestión Financiera, se evidencia que identifican los receptores de la información originada por el área contable</t>
  </si>
  <si>
    <t>De la verificación realizada al balance de prueba aportado como evidencia, se observa que se individualizan los derechos y obligaciones de la entidad (rubros 13 y 24)</t>
  </si>
  <si>
    <t>De la verificación realizada al balance de prueba aportado como evidencia, se observa que se cumple con el criterio evaluado.</t>
  </si>
  <si>
    <t>Teniendo en cuenta lo reportado por la 1a. Línea de defensa así como lo observado en la evidencia aportada, se evidencia que se cumple con el criterio evaluado.</t>
  </si>
  <si>
    <t>Se evidencia su cumplimiento a través del  Manual de Políticas Contables adoptado  y los Estados Financieros publicados en la página web de la entidad. (https://fuga.gov.co/estados-financieros-fuga-2021)</t>
  </si>
  <si>
    <t>De la verificación realizada al Manual de Políticas Contables, se observa que la entidad  identifican los criterios de reconocimiento inicial y posterior que afectan la gestión contable de la entidad, conforme lo reporta la 1a. Línea de defensa.</t>
  </si>
  <si>
    <t>De la verificación realizada a los estados financieros publicados en la pagina web de la entidad, así como a los reportes de información a través del CHIP (Consolidador de Hacienda e Información Pública), y lo expuesto por la 1a. Línea de defensa; se observa que se cumple con el criterio evaluado.</t>
  </si>
  <si>
    <t>Conforme la validación realizada por la OCI,  a través de  los aplicativos de Bogotá Consolida de la Secretaría Distrital de Hacienda y del  aplicativo CHIP de la Contaduría General de la Nación se  observa que se cumple con el criterio evaluado.</t>
  </si>
  <si>
    <t>Teniendo en cuenta lo reportado por la 1a. Línea de defensa así como la evidencia aportada, se observa que la contabilidad de la entidad registra de manera individual las transacciones y operaciones realizadas.</t>
  </si>
  <si>
    <t>De la verificación realizada a los estados financieros publicados, así como las correspondientes revelaciones y lo expuesto por la 1a. línea de defensa: "... la estructura de la información generada por el sistema de información (V Summer) desglosada en Clase, Grupos, Cuentas, Subcuentas, Libros Auxiliares y Terceros", se evidencia el cumplimiento del criterio evaluado.</t>
  </si>
  <si>
    <t>Conforme lo registrado por la 1a. Línea de defensa así como en lo observado por la OCI en el Manual de Políticas Contables se observa que se cumple con el criterio evaluado.</t>
  </si>
  <si>
    <t>Teniendo en cuenta que en el reporte de monitoreo del 2021 se indico que se solicito el ajuste al proveedor por lo cual la implementación de éste se vería reflejada en el 2022: de acuerdo a lo observado se recomienda revisar la efectividad de la acción implementada y establecer controles que permitan garantizar el cumplimiento de lo normado.</t>
  </si>
  <si>
    <t>Se mantiene la recomendación de llevar a cabo verificaciones periódicas al orden cronológico de los libros de contabilidad de tal manera que se garantice el cumplimiento del criterio evaluado</t>
  </si>
  <si>
    <t xml:space="preserve">Si bien la 1a. Línea de defensa aporta evidencia de los registros de causación y pago de la nomina, de acuerdo en lo expuesto en el numeral  16,  se observa que no en todos los casos se registra de manera consecutiva los hechos económicos.
</t>
  </si>
  <si>
    <t xml:space="preserve">Conforme lo observado en el Plan de Sostenibilidad Contable Versión 1 (GF-FTP-01), se identifican de manera clara los documentos soportes.
</t>
  </si>
  <si>
    <t xml:space="preserve">N.A
</t>
  </si>
  <si>
    <t>Conforme lo registrado en el monitoreo de la 1a. Línea de defensa así como las evidencias aportadas se observa que se cumple el criterio.</t>
  </si>
  <si>
    <t>De conformidad con lo expuesto por la 1a  línea de defensa en articulación con la política de cero papel, de la verificación aleatoria realizada a los expedientes señalados en el monitoreo, se observa que de manera general se da cumplimiento al criterio evaluado.</t>
  </si>
  <si>
    <t>Teniendo en cuenta lo reportado por la 1a. Línea de defensa y considerando que los sistemas de información aportan automáticamente o a través de interfaces a la contabilidad general, se evidencia que cada hecho económico registrado se encuentra respaldado con el comprobante correspondiente</t>
  </si>
  <si>
    <t>Se genera una alerta por posibles debilidades en la parametrización del sistema y se recomienda hacer  seguimiento a esta,  de tal manera que se garantice la subsanación de lo observado, en especial sobre los  comprobantes de causación sobre los cuales se presentaron observaciones en el seguimiento realizado en el 2021</t>
  </si>
  <si>
    <t>Conforme la información se registra automáticamente a través de los sistemas de información implementados en la entidad que aportan a Contabilidad; se evidencia que la información es coherente entre los libros de contabilidad y los comprobantes de contabilidad.</t>
  </si>
  <si>
    <t>Se valida a través de sistema de información Vsummer y se lleva a cabo por medio de las alertas generadas desde este mismo aplicativo.</t>
  </si>
  <si>
    <t xml:space="preserve">De la verificación realizada al  Procedimiento Gestión Contable, y tal como lo registra la 1a. línea de defensa en el monitoreo;  se observa que se establece un control relacionado con la verificación de los registros contables de la entidad, no obstante no se identifica de manera clara como se lleva a cabo  la verificación de la completitud de los mismos.
</t>
  </si>
  <si>
    <t>Si bien se  aplican los controles relacionados con la verificación de los registros contables,  no se identifica de manera clara como se lleva cabo la verificación de la completitud de los registros, por tanto no es posible validar el cumplimiento integral del criterio. Situación que ya había sido expuesta en seguimientos anteriores de la OCI</t>
  </si>
  <si>
    <t>Se recomienda normalizar las actividades para la "verificación de la completitud de  los registros contables" .</t>
  </si>
  <si>
    <t xml:space="preserve">Se evidencia a través del reporte de la información contable que entrega la entidad a los diferentes entes de control y supervisión interna y externa.
</t>
  </si>
  <si>
    <t>Si bien se cumple el criterio se recomienda revisar y de ser necesario realizar los ajustes en la parametrización de los comprobantes de Causación y de Ajustes,  que garanticen el cumplimiento del criterio evaluado; así como evaluar la pertinencia de la separación de los conceptos que definen los dos consecutivos empleados para el tipo de comprobante de Egreso (CE).</t>
  </si>
  <si>
    <t>Identificar en las Revelaciones de los estados financieros los criterios sobre los cuales se esta registrando la gestión de los deterioros, de tal manera que esta se articule con los lineamientos establecidos en el Manual de Políticas Contables de la entidad.</t>
  </si>
  <si>
    <t>Conforme lo registrado por la 1a. Línea de defensa así como en lo observado por la OCI en el Manual de Políticas Contables se evidencia que se cumple con el criterio evaluado.</t>
  </si>
  <si>
    <t>Si bien se incluye en el Manual de Políticas Contables (Políticas Transversales), de acuerdo a lo registrado por la 1a. Línea de defensa en el ejercicio de monitoreo, en el 2022 no se presentaron situaciones que implicaran juicios profesionales de expertos ajenos,</t>
  </si>
  <si>
    <t>Se evidencia el cumplimiento del criterio establecido a través del Manual de Políticas Contables y el Instructivo Elaboración Estados Financieros.</t>
  </si>
  <si>
    <t xml:space="preserve">Si bien se cumple el criterio se recomienda fortalecer lo registrado en el monitoreo presentado por la 1a línea; lo anterior en razón a que lo citado entre comillas en este criterio no corresponde a lo dispuesto en el Manual vigente.
</t>
  </si>
  <si>
    <t>Acta de Comité Directivo del  24 de febrero de 2022 , radicado de Orfeo 20221200033703, en donde se presentaron los estados  de la Junta Directiva en la cual se  financieros de la entidad de la vigencia 2021, de igual manera se presentaron ante la Junta Directiva de la entidad del 24 de mayo de 2022, radicado de Orfeo :20222000046323
Fecha: 24-05-2022</t>
  </si>
  <si>
    <t>Se aporta evidencia de la presentación realizada a la Junta Directiva de la entidad en la cual se incluye en el ítem 3 del orden del día, el tema de Estados Financieros 2021, así como el acta correspondiente a la sesión donde se evidencia que no hay recomendaciones o decisiones sobre lo presentado.
La sesión de Junta Directiva de la vigencia 2023 en la que se presentan los resultados del 2022 aun no se ha realizado.</t>
  </si>
  <si>
    <t>De acuerdo a la evidencia aportada y a lo registrado en el ejercicio de monitoreo realizado por la 1a. Línea de defensa, se  aplican diferentes controles para garantizar que la información sea coherente respecto a los saldos a reportar (Conciliaciones, certificación de la información reportada, sistemas de información)</t>
  </si>
  <si>
    <t xml:space="preserve">Se valida lo expuesto por la 1a. Línea de defensa en su ejercicio de monitoreo a través de la evidencia aportada (balance de prueba).
</t>
  </si>
  <si>
    <t>A través de la Dirección Distrital de Contabilidad,  se consolida la contabilidad de Bogotá, la cual se conforma de todos los entes que reportan;  por tanto es la DDC de Bogotá la que calcula estos indicadores financieros.</t>
  </si>
  <si>
    <t xml:space="preserve">Fortalecer los controles que garanticen la incorporación  en las revelaciones  de la gestión adelantada respecto a los indicios de deterioro para todas las cuentas en las cuales de identifica este lineamiento en el Manual de Políticas Contables
</t>
  </si>
  <si>
    <t>Se evidencia a través de los seguimientos trimestrales que deben reportar las áreas sobre su gestión de riesgos y la evaluación realizada por la OCI en el marco de su Plan Anual de Auditorias</t>
  </si>
  <si>
    <t>De acuerdo a la Política de Gestión del Riesgo V3 2021, los mecanismos de implementación y monitoreo se encuentran articulados con la Guía de Administración del Riesgo del DAFP y lo formulado  en el Mapa de Riesgos Institucional (Matriz Consolidada de Riesgos), donde se identifican 3 riesgos asociados al proceso de gestión financiera</t>
  </si>
  <si>
    <t>Se da cumplimiento de lo normado a través de la gestión adelantada de identificación, análisis y evaluación del riesgo, los cuales se encuentran registrados en el Mapa de riesgos institucional  (Matriz Consolidada de Riesgos)</t>
  </si>
  <si>
    <t>Se evidencia su cumplimiento a través del  Mapa de Riesgos Institucional  (Matriz Consolidada de Riesgos), en lo que refiere al plan de tratamiento del riesgos, así como en los ejercicios de monitoreo realizados por la 1a y 2a línea de defensa y en el seguimiento llevado a cabo por la 3a línea de defensa</t>
  </si>
  <si>
    <t>Se evidencia su cumplimiento a través del  Mapa de Riesgos Institucional  (Matriz Consolidada de Riesgos), en los ejercicios de monitoreo trimestral realizados por la 1a y 2a línea de defensa y en el seguimiento llevado a cabo por la 3a línea de defensa</t>
  </si>
  <si>
    <t>Se evidencia su cumplimiento a través del  Mapa de Riesgos Institucional  (Matriz Consolidada de Riesgos), en lo que refiere al plan de tratamiento del riesgos.</t>
  </si>
  <si>
    <t>Se observa que los funcionarios involucrados en el proceso contable cumplieron los requisitos habilitantes en el proceso de convocatoria para suplir esos cargos, por lo cual en términos generales poseen las habilidades y competencias necesarias para la ejecución de las funciones asociadas  a los  requisitos básicos  de los cargos del Contador  como Profesional especializado 222 grado 06 , y el  Profesional Universitario 219-01.</t>
  </si>
  <si>
    <t xml:space="preserve">Las personas involucradas en el proceso contable están capacitadas para identificar los hechos económicos propios de la Entidad que tienen impacto contable, teniendo en cuenta su perfil profesional y su experiencia asociada con los cargos que desempeñan.
</t>
  </si>
  <si>
    <t>Se recomienda incluir en el PIC las actividades vinculadas con este criterio, a través del desarrollo de las agendas de capacitación desarrolladas por las entidades externas tales como la Contaduría General de la Nación, DAFP, entre otras; de tal manera que se garantice una permanente actualización de los servidores vinculados al proceso contable</t>
  </si>
  <si>
    <t>Se recomienda incluir en el PIC las actividades vinculadas con este criterio, a través del desarrollo de las agendas de capacitación desarrolladas por las entidades externas tales como la Contaduría General de la Nación, DAFP, entre otras; de tal manera que se garantice una permanente actualización de los servidores vinculados al proceso contable y documentar la realización de los mismos.</t>
  </si>
  <si>
    <t xml:space="preserve">De la verificación realizada por el equipo auditor a la evidencia aportada y a la información publicada en la página web de la entidad (https://fuga.gov.co/transparencia-y-acceso-a-la-informacion-publica/planeacion-presupuesto-informes?field_fecha_de_emision_value=All&amp;term_node_tid_depth=247), se evidencia que esta es consistente entre si. </t>
  </si>
  <si>
    <t>la entidad está obligadas a realizar rendición de cuentas, para lo cual se presentaron estados financieros con corte 30 de septiembre de 2022. link https://fuga.gov.co/sites/default/files/2022-10/Informe%20de%20Gesti%C3%B3n%20Rendici%C3%B3n%20de%20Cuentas%20FUGA%202022_vf_.pdf y hhttps://fuga.gov.co/participa/rendicion-de-cuentas-fuga</t>
  </si>
  <si>
    <t>Las cifras presentadas en los estados financieros con las presentadas en la rendición de cuentas corresponde a la entregada por el área de Contabilidad en el ejercicio de consolidación del informe presentado, por lo cual son las mismas cifras https://fuga.gov.co/sites/default/files/2022-10/Informe%20de%20Gesti%C3%B3n%20Rendici%C3%B3n%20de%20Cuentas%20FUGA%202022_vf_.pdf y https://fuga.gov.co/participa/rendicion-de-cuentas-fuga</t>
  </si>
  <si>
    <t>Se presentaron explicaciones que facilitan a los diferentes usuarios la comprensión de la información financiera presentada, como se puede evidenciar en el link https://fuga.gov.co/sites/default/files/2022-10/Informe%20de%20Gesti%C3%B3n%20Rendici%C3%B3n%20de%20Cuentas%20FUGA%202022_vf_.pdf y https://fuga.gov.co/participa/rendicion-de-cuentas-fuga</t>
  </si>
  <si>
    <t xml:space="preserve">Se evidencia a través del documento INFORME DE GESTIÓN PARA LA RENDICIÓN DE CUENTAS 2022, de fecha Octubre de 2022 en el ítem 1.3 Estados Financieros. La información presentada en el documento referenciado corresponde al corte de septiembre de 2022 e incluye el detalle de las principales variaciones de los estados financieros comparativos 2022 vr 2021 al corte Septiembre
</t>
  </si>
  <si>
    <t xml:space="preserve">Documentar de manera integral la ejecución de las actividades de tal manera que la evidencia aportada de cuenta del cumplimiento del criterio.
Igualmente se recomienda fortalecer lo registrado en el monitoreo presentado por la 1a línea; lo anterior en razón a que lo citado no corresponde a lo solicitado (Radicado 20222800034713) y se duplica la información (Radicado 20222800095263).
</t>
  </si>
  <si>
    <t>Conforme lo evidenciado en el numeral 16, se observa que no se cumple de manera integral el criterio evaluado</t>
  </si>
  <si>
    <t>Tal como lo registra la 1a. línea de defensa, en el Manual de Políticas Contables, se definieron los lineamientos de depreciación para los bienes y elementos que dan lugar a ello, así como los lineamientos para llevar a cabo la amortización, agotamiento y deterioro; los criterios y aplicabilidad de los mismos se exponen en las revelaciones a los estados financieros 2022 aportadas por el proceso el 14/02/2023.
No obstante lo anterior y si  bien en las revelaciones a los estados financieros  2022 se precisa que no se estimaron deterioros (Ingresos no tributarios, inventarios, propiedad, planta y equipo, activos intangibles), nuevamente se observa que no se identifica de manera clara como se  llevo a cabo la verificación de los indicios de deterioro, conforme lo dispuesto en el Manual de Políticas Contables.</t>
  </si>
  <si>
    <t>Conforme lo expuesto por la 1a. línea de defensa, los lineamientos de depreciación, amortización se encuentran articulados en la  Parametrización del Sistema de Información (Módulo Almacén); los criterios y aplicabilidad de los mismos se exponen en las revelaciones a los estados financieros 2023 aportadas como evidencia el 14/02/2023</t>
  </si>
  <si>
    <t>Conforme lo observado en las revelaciones a los estados financieros 2022 aportadas por el proceso el 14/02/2023, se evidencian debilidades relacionadas  con la verificación de los indicios de  deterioro, expuestas en el ítem 22.2 y 22.3</t>
  </si>
  <si>
    <t>SI, antes de la emisión de los estados financieros se hacen conciliaciones entre lo registrado en contabilidad vs información suministrada con las diferentes áreas, esto se puede verificar con la certificación que el contador emite con los estados financieros mensualmente donde certifica que los saldos presentados en los Estados Financieros de la Fundación Gilberto Alzate Avendaño son tomados fielmente de los libros de contabilidad,</t>
  </si>
  <si>
    <t xml:space="preserve">Se valida lo expuesto por la 1a. Línea de defensa en su ejercicio de monitoreo a través de la información publicada en la pagina web de la entidad.
https://fuga.gov.co/transparencia-y-acceso-a-la-informacion-publica/planeacion-presupuesto-informes?field_fecha_de_emision_value=All&amp;term_node_tid_depth=247
Los estados financieros correspondientes al cierre de la vigencia 2022 aportados en desarrollo del presente seguimiento (14/02/2023)  corresponden al ESTADO DE SITUACION FINANCIERA, ESTADO DE ACTIVIDAD FINANCIERA ECONOMICA, SOCIAL Y AMBIENTAL, ESTADO DE CAMBIOS EN EL PATRIMONIO y REVELACIONES A LOS ESTADOS FINANCIEROS, en cumplimiento de lo normado. 
</t>
  </si>
  <si>
    <t>Se evidencian debilidades relacionadas con la identificación clara de los criterios de indicio de deterioro sobre los cuales se consideró que no se presentaron  este tipo de afectaciones  sobre las cuentas vinculadas a esta gestión.</t>
  </si>
  <si>
    <t>De manera general la entidad atendió lo dispuesto en las Resoluciones de la Contaduría General la Nación, Nos. 193 y 218 del 03 y 29 de diciembre de 2020 respectivamente, respecto a la presentación de las revelaciones y la información a contener.
No obstante se evidenciaron debilidades en términos de la identificación de los indicios de deterioros expuestos en el ítem 22.3</t>
  </si>
  <si>
    <t xml:space="preserve">De conformidad con la información del cierre de vigencia 2022  (Estados Financieros y Revelaciones), se evidencia la explicación de las metodologías aplicadas, las cuales son coherentes con lo dispuesto en el Manual de Políticas Contables.
</t>
  </si>
  <si>
    <t xml:space="preserve">N.A.
</t>
  </si>
  <si>
    <t xml:space="preserve">De conformidad con la información del cierre de vigencia 2022  (Estados Financieros y Revelaciones), se evidencia coherencia entre si de la información suministrada en ellos.
</t>
  </si>
  <si>
    <t>De manera general la entidad atendió lo dispuesto en las Resoluciones de la Contaduría General la Nación, Nos. 193 y 218 del 03 y 29 de diciembre de 2020 respectivamente, respecto a la presentación de las revelaciones y la información a contener.
Se observa que el documento Revelaciones a los Estados Financieros aportados como evidencia, presentan las variaciones de los principales rubros desagregados en las notas que la componen.</t>
  </si>
  <si>
    <t>TOTAL DIC 2022</t>
  </si>
  <si>
    <t>TOTAL CRITERIOS EVALUADOS</t>
  </si>
  <si>
    <t># CRITERIOS EVALUADOS</t>
  </si>
  <si>
    <t>Teniendo en cuenta que el Manual referenciado como evidencia corresponde a la versión del 2021 evaluado en el anterior seguimiento de la OCI, se reitera por tercera vez la recomendación de fortalecer los controles asegurando que los documentos publicados en la web y la intranet sean documentos definitivos, lo anterior en razón a que de la verificación realizada al Manual de Políticas Contables publicado se evidencia en la página 62 y 63 que se encuentran párrafos eliminados con control de cambios,  de igual manera se mantiene la recomendación de revisar y actualizar, la normatividad relacionada en el Manual de Políticas Contables.</t>
  </si>
  <si>
    <t>Si bien se cumple el criterio, se recomienda revisar la información reportada en el monitoreo, lo anterior en razón a que en este campo se referencia un documento pero se articula con otro del mismo proceso: "Instructivo Elaboración Estados Financieros  (gf-in-02_instructivo_cumplimiento_obligaciones_tributarias_v3_12052020_0)"</t>
  </si>
  <si>
    <t xml:space="preserve">De la verificación realizada a la evidencia aportada se observa que los comprobantes de entradas de ingreso (CI) y facturas de venta (FV) se encuentran registrados cronológicamente conforme su número consecutivo; sin embargo en lo que refiere a los comprobante de egresos (CE)  se evidenció que el consecutivo 1 corresponde a la fecha 05/01/2022 y el 2 al 03/01/2022.
De igual forma, de la verificación aleatoria realizada a la evidencia del numeral 18,1 (Comprobante de Ajuste y comprobantes de causación) solicitados también en este aparte, se identificó que el comprobante de causación 299 de fecha 01/04/202 se encuentra anterior al 300 de fecha 28/03/2022 y el 2048 de fecha 29/12/2022 se encuentra posterior al 2047 de fecha 31/12/2022; con lo señalado anteriormente se evidencia que persisten las debilidades relacionadas con la contabilización cronológica de los comprobantes. Situación expuesta también en los seguimientos de 2020 y 20'21. 
 </t>
  </si>
  <si>
    <t xml:space="preserve">De la verificación realizada a la evidencia aportada se observa que los comprobantes de entradas de ingreso (CI) y facturas de venta (FV) se encuentran registrados cronológicamente conforme su número consecutivo; sin embargo en lo que refiere a los comprobante de egresos (CE)  se evidenció que el consecutivo 1 corresponde a la fecha 05/01/2022 y el 2 al 03/01/2022.
De igual forma, de la verificación aleatoria realizada a la evidencia Comprobante de Ajuste y comprobantes de causación, se identificó que el comprobante de causación 299 de fecha 01/04/202 se encuentra anterior al 300 de fecha 28/03/2022 y el 2048 de fecha 29/12/2022 se encuentra posterior al 2047 de fecha 31/12/2022; con lo señalado anteriormente se evidencia que persisten las debilidades relacionadas con la contabilización cronológica de los comprobantes. Situación expuesta también en los seguimientos de 2020 y 20'21. 
 </t>
  </si>
  <si>
    <t xml:space="preserve">Adicional a lo expuesto en el monitoreo y de conformidad con los estados financieros al corte de diciembre de 2022 y las revelaciones aportadas el 14/02/2023 por la profesional especializada Contador,  se observó que de manera general la entidad aplicó los criterios de medición establecidos en el Manual de Políticas Contable vigente.
</t>
  </si>
  <si>
    <t>Se recomienda mantener el seguimiento sobre la gestión adelantada en  las revisiones periódicas y mantener la trazabilidad sobre la misma, de al manera que se garantice la efectividad de las acciones implementadas.</t>
  </si>
  <si>
    <t xml:space="preserve">Se valida lo dispuesto en los expedientes referenciados en el monitoreo de la 1a. línea de defensa, a través de los cuales se evidencia la gestión adelantada periódicamente de análisis, depuración y el seguimiento.
No obstante se siguen evidenciando debilidades respecto a la gestión de la conciliación de las operaciones reciprocas, tal como señala en los  numerales 1,2,  5.2 y 8.2
</t>
  </si>
  <si>
    <t>Si bien se registra en el monitoreo la socialización del resultado al seguimiento de los Planes de Mejoramiento de la entidad realizados por la OCI, esta gestión no corresponde a la socialización de las herramientas dispuestas para el cumplimiento de las acciones derivadas de hallazgos de auditoria (Internos o externos); lo anterior teniendo en cuenta los cambios derivados con la implementación de la nueva herramienta de formulación y seguimiento (Pandora)</t>
  </si>
  <si>
    <t>El MANUAL DE POLÍTICAS CONTABLES (gf-mn-01_manual_de_politicas_contables_v2_10022021)  en el numeral 7.2. CONTROLES OPERATIVOS literal d. Presentación de Información Contable;  establece el tipo de información, entidad receptora y periodicidad de la información oficial de la entidad.
De igual forma se establecen  lineamentos para la presentación oportuna de la información financiera,  en el Procedimiento Gestión Contable ((gf-pd-01_procedimiento_gestion_contable_v13_19122022)),  y el Instructivo Elaboración Estados Financieros  (gf-in-02_instructivo_cumplimiento_obligaciones_tributarias_v3_12052020_0)
y se cuenta con el gf-ft-13_cronograma_de_informes_y_reportes_v1_31082021</t>
  </si>
  <si>
    <t>Si bien se cumple el criterio, se recomienda fortalecer los controles de reporte de monitoreo presentado por la primera línea de defensa, de tal manera que sea coherente con la gestión adelantada en cumplimiento del criterio evaluado.</t>
  </si>
  <si>
    <t>Conforme lo señalado por la 1a. Línea de defensa, se observa a través del resultado de las conciliaciones con tesorería, almacén y nomina y lo establecido en el Plan de Sostenibilidad Contable; no obstante se evidencian debilidades respecto a la oportunidad en la entrega de la información suministrada de la ejecución financiera de algunos convenios vigentes en la entidad, situación que también ha sido advertida en desarrollo de los informes de cumplimiento Medidas de Austeridad presentados por la OCI durante la vigencia. (Ver numeral 1,2 y 8.2)
Adicionalmente como resultado de la Auditoría al Proceso de Gestión de Talento Humano en el 2022, se evidenció el incumplimiento de la  política de operación “15. Antes del 15 de marzo de cada año, se debe realizar una concertación entre nómina y contabilidad para verificar la información de los certificados de ingresos y retenciones antes de emitirlos”,  del procedimiento Liquidación de Nómina y Prestaciones Sociales código TH-PD-04, la evidencia aportada corresponde a correos electrónicos en donde se entrega la información de Contabilidad para reportar el formato 2276 de la DIAN generados en los meses de abril de las dos vigencias, y no a un proceso de conciliación previo entre Talento Humano y Contabilidad.</t>
  </si>
  <si>
    <t>De la verificación realizada a la información publicada en la pagina web de la entidad (https://www.fuga.gov.co/transparencia-y-acceso-a-la-informacion-publica/planeacion-presupuesto-informes?field_fecha_de_emision_value=2&amp;term_node_tid_depth=247) se observa que se elaboran oportunamente los estados financieros.
Se verifica el cargue de los formularios Información Contable Pública - Convergencia de la vigencia 2022 en el CHIP  de la Contaduría General de la Nación (https://www.chip.gov.co/schip_rt/index.jsf), observándose fueron reportados en los trimestres correspondientes: CGN2015-001 Saldos y movimientos Convergencia; CGN2015-002 Operaciones reciprocas convergencia; CGN2016C01 Variaciones trimestrales significativas
Se verifica el reporte de la categoría CUIPO - CATEGORIA UNICA DE INFORMACION DEL PRESUPUESTO ORDINARIO de la vigencia, observándose el cargue de los formularios A. Programación de Ingresos, B. Ejecución de Ingresos, C. Programación de Gastos , D. Ejecución de Gastos y  E. D secciones presupuestales adicionales correspondiente a los cortes de marzo, junio y septiembre, corte a diciembre tiene plazo de reportar hasta el 28/02/2023. 
Por último,  de la consulta realizada a las certificaciones de recepción de información de la Contraloría de Bogotá, DC, publicadas en la web de la entidad (https://fuga.gov.co/transparencia-y-acceso-a-la-informacion-publica/planeacion-presupuesto-informes/informes-de-gestion) se observa que se cargó la información anual consolidada el 16/02/2022, (Plazo máximo el 15/02/2022 - Resolución Reglamentaria 002 de 2022 de la Contraloría de Bogotá). El reporte de la cuenta mensual de abril, se evidencia que el  CBN-1001 PROGRAMA ANUAL MENSUALIZADO DE CAJA - PAC  se reportó el 16/05/2022 y en octubre el  24/11/2022 (Plazo máximo 7 día hábil del siguiente mes - Resolución Reglamentaria 002 de 2022 de la Contraloría de Bogotá).
Los Estados Financieros correspondientes al cierre de la vigencia fueron aportados por el proceso ell 14/02/2023, dentro de los plazos establecidos</t>
  </si>
  <si>
    <t>De conformidad con lo establecido en el procedimiento de Gestión Contable (gf-pd-01_procedimiento_gestion_contable_v13_19122022) de la entidad; el análisis, depuración y seguimiento se lleva a cabo de manera mensual. Se evidencia a través de las conciliaciones y actas con las áreas que intervienen en el proceso contable. 
Conciliaciones con talento humano Expediente  Orfeo202224001800400002E Radicado Orfeo 20222400062953
Conciliaciones Internas Oficina Asesora Jurídica  Expediente Orfeo 202224001800400004E
Conciliaciones Bancarios Expediente Orfeo 202124001800200001E 
Conciliaciones Reciprocas Expediente Orfeo 202224001800300001E radicados Orfeo  20222400095913, 20222400099413, 20232400011103, 20232400014093, 20222400080893</t>
  </si>
  <si>
    <t xml:space="preserve">Si bien se cumple el criterio se recomienda fortalecer lo registrado en el monitoreo de la 1a línea en esta herramienta de seguimiento; lo anterior en razón a que lo citado no corresponde a lo observado en la Matriz de Riesgos aportada como evidencia (Se referencia 1 riesgo en el monitoreo pero para matriz identifica 3 riesgos vinculados al proceso)
</t>
  </si>
  <si>
    <t xml:space="preserve">Se mantiene la recomendación generada en el seguimiento de los cortes de las vigencias 2018, 2019, 2020 y 2021, relacionada con  normalizar las actividades para la "verificación de la completitud de  los registros contables".
</t>
  </si>
  <si>
    <t>Conforme la evidencia aportada, se observa la socialización de las políticas, procedimientos y directrices del área financiera, en la cual asistieron colaboradores de Nómina, Recursos Físicos, Oficina Jurídica, Control Interno, Tesorería, Contabilidad y Presupuesto.</t>
  </si>
  <si>
    <t>Conforme la evidencia aportada, se observa la socialización de las políticas, procedimientos y directrices del área financiera, en la cual asistieron colaboradores de Nomina, Recursos Físicos, Oficina Jurídica, Control Interno, Tesorería, Contabilidad y Presupuesto.</t>
  </si>
  <si>
    <t>Conforme la evidencia aportada, se observa la socialización de las políticas, procedimientos y directrices del área financiera, en la cual asistieron colaboradores de Nomina, Recursos Físicos, Oficina Jurídica, Control Interno, Tesorería, Contabilidad y Presupuesto.
El equipo auditor verifica la información dispuesta en el radicado de ORFEO referenciado en el monitoreo; sin embargo la misma no da cuenta de la incorporación de temas relacionados con el criterio evaluado y en la lista de asistentes no se evidencia la participación de todos los colaboradores que participan en el flujo de información al área contable (áreas Misionales, siendo estas las que mayores oportunidades de mejora presentan al respecto Ver numerales 1.2 y 8.2.)</t>
  </si>
  <si>
    <t>Si bien se cumple el criterio, se recomienda llevar a cabo socializaciones específicas relacionadas criterios de medición de los activos, pasivos, ingresos, gastos y costos a nivel del equipo Gestión Contable.
Adicionalmente fortalecer los controles de reporte de monitoreo presentado por la primera línea de defensa, de tal manera que sea coherente con la gestión adelantada en cumplimiento del criterio evaluado.</t>
  </si>
  <si>
    <r>
      <t xml:space="preserve">Si bien se hace seguimiento a la ejecución del PÍC, se precisa que el reporte de ejecución y la evidencia aportada sólo da cuenta de la invitación a realizar el curso de Gestión Presupuestal de la Inversión Publica a través del DNP, pero no es posible validar quienes lo tomaron. 
En la actividad  teórico-práctica, virtual (4 horas) donde se visibilicen los procedimientos que deben ser adelantados para el cumplimiento de los informes presupuestales, programación y seguimiento de acuerdo con la normatividad vigente, temas contables. Responsable: GTH, se señala en el seguimiento: </t>
    </r>
    <r>
      <rPr>
        <i/>
        <sz val="12"/>
        <color indexed="8"/>
        <rFont val="Arial"/>
        <family val="2"/>
      </rPr>
      <t>"El 29 de agosto se realizó la capacitación en elementos financieros. En el ORFEO de evidencia reposa la invitación por Google Calendario, PPT y lista de asistenci</t>
    </r>
    <r>
      <rPr>
        <sz val="12"/>
        <color indexed="8"/>
        <rFont val="Arial"/>
        <family val="2"/>
      </rPr>
      <t>a", pero no se indica el numero del radicado correspondiente. Lo anteriormente expuesto aunado a lo que se observa en el ítem 32.2  no es posible validar su ejecución de manera integral.</t>
    </r>
  </si>
  <si>
    <t>Conforme la evidencia aportada, se observa la socialización de las políticas, procedimientos y directrices del área financiera, a la cual asistieron colaboradores de Nomina, Recursos Físicos, Oficina Jurídica, Control Interno, Tesorería, Contabilidad y Presupuesto.
Si bien en la evidencia referenciada no se identifica  de manera clara la incorporación de temas relacionados con la medición inicial; es importante señalar que las Politicas vigentes tienen fecha de actualización febrero 2021 socializadas en septiembre de esa vigencia, adicionalmente los colaboradores del área financieras son los mismos por lo que se da cumplimiento al criterio evaluado.</t>
  </si>
  <si>
    <t>OBSERVACIONES  Y RECOMENDACIONES
CORTE DICIEMBRE 2022</t>
  </si>
  <si>
    <t>De la verificación realizada al radicado referenciado, se evidencia la asistencia de colaboradores de los equipos de trabajo de Nómina, Presupuesto, Recursos Físicos, Tesorería, Oficina Jurídica, Control Interno y Contabilidad. En la presentación se  socializan los procedimientos del proceso de Gestión Financiera y los cambios mas relevantes en sus actualizaciones.</t>
  </si>
  <si>
    <t>De acuerdo con lo reportado por la 1a. línea de defensa y a la verificación realizada por la OCI, se observa que se  llevan a cabo conciliaciones con las áreas que Tesorería,  Almacén,  Talento Humano y las de Operaciones Reciprocas.
Sobre estas últimas, si bien se evidencian en el expediente 202224001800300001E conciliaciones mensuales, no hay soportes para la totalidad de las entidades con las cuales se manejan este tipo de operaciones, lo que genera las debilidades ya observadas en el ítem 1.2 sobre este tema.</t>
  </si>
  <si>
    <t xml:space="preserve">Se observa la gestión adelantada por  Contabilidad para dar cumplimiento a lo establecido en el procedimiento y en aplicación de los controles; sin embargo no todas las áreas responsables de remitir información de los hechos económicos generados lo reportan de manera oportuna. Se observó en el seguimiento al cumplimiento de las medidas de austeridad que no se reporto la gestión financiera del Convenio FUGA-119-2022,  incumpliendo lo establecido en el Procedimiento Gestión Contable Código GF-PD-01 Actividad 3.6.
El monitoreo presentado por el proceso no da cuenta del reporte de la información por parte de la Subdirección Artística y Cultural.
Nuevamente se señala  que existen diferencias en la conciliación de las operaciones reciprocas, referenciadas también por el proceso a través del Acta 2 del Comité de Sostenibilidad Contable  ítem 6, situación que evidencia  debilidades en la implementación de los controles señalados por la 1a. línea de defensa, expuestos adicionalmente en el radicado 20222400109613 por parte de la Contadora de la entidad.
Adicionalmente es importante señalar que en la auditoria de regularidad 2021 llevada a cabo por la Contraloria de Bogotá, se configuro el hallazo 3.3.1.2.6.1 por diferencias en los saldos reportados en estas operaciones. </t>
  </si>
  <si>
    <t>Conforme la evidencia aportada, se observa la socialización de las políticas, procedimientos y directrices del área financiera (Presupuesto, Caja Menor, Contabilidad y Tesorería), a la cual asistieron colaboradores de Nomina, Recursos Físicos, Oficina Jurídica, Control Interno, Tesorería, Contabilidad y Presupuesto. El equipo auditor verifica la información dispuesta en el radicado de ORFEO referenciado en el monitoreo; sin embargo la misma no da cuenta de la incorporación de temas relacionados con el criterio evaluado.
El equipo auditor valida también  la evidencia aportada en el ítem 4.1. teniendo en cuenta  que el procedimiento Manejo y Control de Bienes fue actualizado en agosto del 2022. El radicado 20222400092863 señala que la responsable operativa del proceso de Recursos Físicos socializa las actualizaciones realizadas al equipo de trabajo de Gestión Financiera, con lo cual se cumple el crtierio</t>
  </si>
  <si>
    <t>De la verificación realizada a la información publicada en la pagina web de la entidad (https://www.fuga.gov.co/transparencia-y-acceso-a-la-informacion-publica/planeacion-presupuesto-informes?field_fecha_de_emision_value=2&amp;term_node_tid_depth=247) se observa que se elaboran oportunamente los estados financieros.
Se verifica el cargue de los formularios Información Contable Pública - Convergencia de la vigencia 2022 en el CHIP  de la Contaduría General de la Nación (https://www.chip.gov.co/schip_rt/index.jsf), observándose fueron reportados en los trimestres correspondientes: CGN2015-001 Saldos y movimientos Convergencia; CGN2015-002 Operaciones reciprocas convergencia; CGN2016C01 Variaciones trimestrales significativas
Se verifica el reporte de la categoría CUIPO - CATEGORIA UNICA DE INFORMACION DEL PRESUPUESTO ORDINARIO de la vigencia, observándose el cargue de los formularios A. Programación de Ingresos, B. Ejecución de Ingresos, C. Programación de Gastos , D. Ejecución de Gastos y  E. D secciones presupuestales adicionales correspondiente a los cortes de marzo, junio y septiembre, corte a diciembre tiene plazo de reportar hasta el 28/02/2023. 
Por último,  de la consulta realizada a las certificaciones de recepción de información de la Contraloría de Bogotá, DC, publicadas en la web de la entidad (https://fuga.gov.co/transparencia-y-acceso-a-la-informacion-publica/planeacion-presupuesto-informes/informes-de-gestion) se observa que se cargó la información anual consolidada el 16/02/2022, (Plazo máximo el 15/02/2022 - Resolución Reglamentaria 002 de 2022 de la Contraloría de Bogotá). El reporte de la cuenta mensual de abril, se evidencia que el  CBN-1001 PROGRAMA ANUAL MENSUALIZADO DE CAJA - PAC  se reportó el 16/05/2022 y en octubre el  24/11/2022 (Plazo máximo 7 día hábil del siguiente mes - Resolución Reglamentaria 002 de 2022 de la Contraloría de Bogotá).
Los Estados Financieros correspondientes al cierre de la vigencia fueron aportados por el proceso el 14/02/2023, dentro de los plazos establecidos</t>
  </si>
  <si>
    <r>
      <t>De la verificación realizada a la evidencia referenciada se observa:
20222800034713: No se identifica de manera clara las capacitaciones recibidas por los colaboradores del área financiera que cumplan con el criterio evaluado.
20222800095263: El documento referenciado corresponde al INFORME IMPACTO DE ACTIVIDADES III TRIMESTRE DE 2022 PLAN ESTRATÉGICO DE TALENTO HUMANO, en su desarrollo se registra la realización de una capacitación en Elementos Financieros y se indica que participaron 7 colaboradores y la siguiente observación: "</t>
    </r>
    <r>
      <rPr>
        <i/>
        <sz val="12"/>
        <color indexed="8"/>
        <rFont val="Arial"/>
        <family val="2"/>
      </rPr>
      <t>Es importante recalcar que la capacitación del asunto se enfocó únicamente en los colaboradores del área financiera por tratarse de elementos técnicos relacionados con impuestos y presupuesto.</t>
    </r>
    <r>
      <rPr>
        <sz val="12"/>
        <color indexed="8"/>
        <rFont val="Arial"/>
        <family val="2"/>
      </rPr>
      <t xml:space="preserve">", no obstante no se evidencia que colaboradores participaron en esta actividad y no se aporta evidencia de la ejecución de esta actividad. 
Lo anteriormente expuesto, aunado a lo observado en el ítem 32.1 no da cuenta del cumplimiento integral del criterio evaluado. 
</t>
    </r>
  </si>
  <si>
    <r>
      <t xml:space="preserve">De la verificación realizada al Plan de Acción versión 5 aportado como evidencia, se observa que dentro del PIC se estableció la siguiente actividad: </t>
    </r>
    <r>
      <rPr>
        <b/>
        <sz val="12"/>
        <color indexed="8"/>
        <rFont val="Arial"/>
        <family val="2"/>
      </rPr>
      <t xml:space="preserve">Publicación de la oferta de capacitación que desarrolle competencias y actualice al personal involucrado en el proceso contable. </t>
    </r>
    <r>
      <rPr>
        <sz val="12"/>
        <rFont val="Arial"/>
        <family val="2"/>
      </rPr>
      <t xml:space="preserve">No se identifica de manera clara si la actividad reportada en el monitoreo hace parte de esta actividad. </t>
    </r>
  </si>
  <si>
    <t xml:space="preserve">Aplicar los lineamientos establecidos en la entidad para reportar de manera oportuna la información del proceso de Gestión Financiera en la cuenta consolidada mensual a la Contraloría de Bogotá.
</t>
  </si>
  <si>
    <t>Aplicar los lineamientos establecidos en la entidad para reportar de manera oportuna la información del proceso de Gestión Financiera en la cuenta consolidada mensual a la Contraloría de Bogotá.</t>
  </si>
  <si>
    <t>Se recomienda documentar los criterios que de acuerdo a la normatividad aplicable, fueron objeto de verificación.
Se recomienda incluir la gestión adelantada de verificación de deterioro para  el rubro activos intangibles.</t>
  </si>
  <si>
    <t>Si bien se cumple el criterio se recomienda documentar los criterios que de acuerdo a la normatividad aplicable, fueron objeto de verificación e incluir la gestión adelantada de verificación de deterioro para  el rubro activos intangibles.</t>
  </si>
  <si>
    <t xml:space="preserve">Se evidencia que la entidad de manera general ha implementado el Manual de Políticas  Contables; no obstante, siguen evidenciándose debilidades respecto a:
* Aplicación de los Controles Administrativos  (Numeral 7.1) literal b. Verificar la entrega oportuna de información: de acuerdo al resultado de los seguimientos a las medidas de austeridad, se evidenció que las áreas misionales no entregaron esta información de manera oportuna. (Ver numeral 8.2).  
* Aplicación de los Controles Operativos  (Numeral 7.2):
**  Literal  c: Operaciones Recíprocas; en el expediente 202224000201100001 se evidencia que no se llevó a cabo  el seguimiento a las operaciones reciprocas de junio. En lo reportado en marzo y septiembre se observa que los ajustes, reclasificaciones, correcciones y modificaciones contables no son efectivas; lo anterior teniendo en cuenta que en esos períodos se siguen reportando diferencias con entidades como la ERU, Acueducto y ETB, entre otras. Situación que también ha sido objeto de observación por parte de la Dirección Distrital de Contabilidad de la Secretaría de Hacienda en sus mesas de trabajo. Adicionalmente en la auditoria 2021 de la Contraloria de Bogotá, se generó hallazo 3.3.1.2.6.1 por diferencias en los saldos reportados en estas operaciones. 
** Literal  d. Presentación de Información Contable: No se evidencia la presentación de los estados financieros a la Contraloría Distrital  trimestralmente. Adicionalmente y considerando la Gestión Financiera de la entidad como un proceso, se evidencia en abril y octubre que el reporte CBN-1001 PROGRAMA ANUAL MENSUALIZADO DE CAJA - PAC de la cuenta consolidada mensual, se cargó fuera de los plazos establecidos (un día de extemporaneidad).
** Literal e: Publicación de los Estados Contables: No es posible validar el cumplimiento del plazo señalado para la publicación; la fecha que se indica en los 11 meses publicados (con excepción de diciembre que tiene plazo de publicación hasta el 15 de febrero),  corresponden al último día del mes del cual se esta publicando el cierre. Esta situación se presenta también con las fechas de publicación de la Certificaciones mensuales del cargue de la cuenta mensual a SIVICOF
** Literal f. Depuración Contable Permanente: No se evidencia Plan de sostenibilidad contable 2022; si bien se observa en el Acta No. 1 del Comité Técnico de Sostenibilidad Contable del 7/06/2022 la referencia al seguimiento al gf-ftpl-01 Plan de sostenibilidad contable v1 primer semestre 2022 (Radicado  20222400052543 anexo 00002) al consultar el documento este corresponde al plan 2021.Tampoco es posible validar ejecución de las reuniones trimestrales de seguimiento.
* Cumplimiento de las Responsabilidades de las áreas de gestión frente al proceso contable (numeral 7.3): persisten las debilidades antes señaladas respecto al reporte de la información financiera relacionada con la ejecución de algunos convenios suscritos por la entidad, evidenciados en los informes de cumplimiento a las medidas de austeridad. 
* Autoevaluación del proceso contable (Numeral 7.4):  Si bien se aporta  la herramienta 8.2 HOJA DE TRABAJO AUTO CONTROL INTERNO, esta no corresponde de manera integral a lo indicado en el lineamiento establecido en la política.
</t>
  </si>
  <si>
    <t>Se recomienda: 
* Garantizar la entrega oportuna de la información correspondiente a la ejecución financiera de los convenios de la entidad.  Sobre esta recomendación la responsable del área de Contabilidad presenta la siguiente observación al informe preliminar: “Revisando el manual de políticas contables establece en el segundo párrafo del numeral 7 literal b, señala “El funcionario responsable del registro contable, revisara, analizara y verificara la información remitida o procesada por el área de gestión…”, como se observa en ningún lado dice que contabilidad o el funcionario responsable de contabilidad debe GARANTIZAR la entrega oportuna de la información. Conforme lo expuesto anteriormente la OCI precisa que en el numeral 7.1 literal b se señala que el objeto de esta política es “verificar la entrega oportuna de información contable por parte de cada una de las áreas de gestión, con el objeto de controlar la inclusión de la totalidad de las transacciones, hechos y operaciones”, por lo cual se mantiene la observación y recomendación realizadas.
* Llevar a cabo y documentar los seguimiento trimestrales  a las operaciones reciprocas y garantizar que  los ajustes, reclasificaciones, correcciones y modificaciones contables sean efectivas. Sobre esta recomendación la responsable del área de Contabilidad presenta la siguiente observación al informe preliminar: El manual de políticas contables numeral 7,2 literal C establece "El responsable del área contable revisara, analizara, verifica y concilia las operaciones reciprocas" como se observa el manual NO establece que el responsable del área contable deba hacer seguimientos trimestrales a las operaciones reciprocas.  De otro lado no estoy de acuerdo con la oficina de control interno cuando afirma: "En lo reportado en marzo y septiembre se observa que los ajustes, reclasificaciones, correcciones y modificaciones contables no son efectivas; lo anterior teniendo en cuenta que en esos períodos se siguen reportando diferencias con entidades como la ERU, Acueducto y ETB, entre otras" no estoy de acuerdo porque los  ajustes, reclasificaciones, correcciones y modificaciones contables  se hacen teniendo en cuenta los informes que los responsables de cada área de gestión  envíen a contabilidad y estos a su vez no pueden solicitar un registro contable sin los documentos idóneos que soporten el echo económico; NO es baile realizar ajustes, reclasificaciones, correcciones y modificaciones contables solo por subsanar una diferencia en saldos contables con otra entidad. Conforme lo expuesto anteriormente la OCI precisa que en el numeral 7.2 literal c, también se  señala que las conciliaciones de operaciones reciprocas se deben conciliar permanentemente y como mínimo trimestralmente, por lo cual se mantiene la observación y recomendación realizadas.
* Presentar los estados financieros a la Contraloría Distrital con periodicidad trimestral o revisar la politica y ajustarla al deber ser. La responsable del área de Contabilidad presenta la siguiente observación al informe preliminar: NO existe la obligación de presentar los estados financieros con esta prioridad a la Contraloría Distrital. Si bien la OCI identifica de manera clara los documentos y formularios a presentar a la Contraloria Distrital y su periodicidad, el Manual de Politicas Contables de la FUGA en el numeral 7.2 liretal d indica:  La misma se constituye en información oficial de la entidad para todos los efectos relacionados con la rendición de cuentas a los distintos usuarios de la información contable, así: en el cuadro que se presenta establece la obligacion de presentar a la Contraloria Distrital los estados financieros con periodicidad trimestral, conforme lo anterior se ajusta la recomendación.
* Garantizar  que se este dando cumplimiento  al plazo señalado para la publicación de los estados financieros en la página web. 
* Documentar la formulación, revisión, evaluación y actualización del Plan de Sostenibilidad Contable para cada vigencia.
* Documentar la ejecución de las  reuniones trimestrales de seguimiento indicadas en el literal f del numeral 7.2. 
* Documentar la gestión de autoevaluación del proceso contable conforme se define en el manual</t>
  </si>
  <si>
    <r>
      <t>La evidencia aportada corresponde a la gestión adelantada en el 2023 (enero) relacionada con la revisión vidas útiles propiedad planta y equipo Dic-2022, el acta que hace parte de las evidencias aportadas no da cuenta de los criterios tenidos en cuenta para el análisis realizado sobre los bienes muebles e inmuebles; sobre los elementos tecnológicos sólo se referencia que se encuentran algunos próximos a culminar su vida útil, pero se reitera que no se encuentra el análisis para llegar a esta conclusión. 
Adicionalmente, la misma no da cuenta del seguimiento recomendado por la OCI en la evaluación anterior a las  tres licencias y el programa contable, a los cuales les quedaba al cierre de diciembre de 2021, dos meses para ser depreciados completamente, así como al resultado de la revisión realizada a la vida útil de la propiedad, planta y equipo.
La responsable de Contabilidad presenta la siguiente observación al informe preliminar: "</t>
    </r>
    <r>
      <rPr>
        <i/>
        <sz val="12"/>
        <rFont val="Arial"/>
        <family val="2"/>
      </rPr>
      <t>En el 2021 cuando se evidencio que estas licencias estaban prontas terminar su vida útil se informó al ING. Edwin, se anexa pdf del correo electrónico posteriormente a las licencias se dieron de baja según radicado Orfeo 20222000000895.  En cuanto al programa contable se no se dio de baja por cuento a la fecha existe el contrato FUGA - 085 de 2021 el con ideasoft el cual soporta el cual nos soporta el mantenimiento y utilización legal de este software, tema tratado en reunión de conciliación y cierre de inventarios radicado Orfeo 20222700035703</t>
    </r>
    <r>
      <rPr>
        <sz val="12"/>
        <rFont val="Arial"/>
        <family val="2"/>
      </rPr>
      <t>" 
Lo anterior da cuenta de la gestión sobre los temas pendientes de la vigencia 2021 pero no aporta de manera adicional al ejercicio realizado para el 2022. 
Nuevamente se precisa que el ejercicio realizado de revisión, de acuerdo a la evidencia aportada, se llevo a cabo en enero de 2023, por lo que se mantiene la recomendación.</t>
    </r>
  </si>
  <si>
    <t xml:space="preserve">Tal como lo señala el proceso, los libros de contabilidad se generan de manera automática a partir de la información registrada en los comprobantes de Contabilidad, con lo cual se cumple el criterio. Sin embargo y como oportunidad de mejora de la verificación aleatoria realizada a la evidencia aportada se observó:
* Listado Comprobantes de Causación (Aportado como evidencia en el ítem 18.1): No se identifican dentro de la relación los consecutivos 11, 53, 121, 123, 124,  131, entre otros
* Listado de Comprobantes de Ajuste (Aportado como evidencia en el ítem 18.1): No se identifica dentro de la relación el consecutivo 47. 
Nuevamente se identifican en los Comprobantes de Egreso (CE) aportado como evidencia en el numeral 12,  consecutivos diferentes; el primero de ellos con dígitos de 1 a 234 y otro con un consecutivo de 9 dígitos que inicia con el número 3000XXXXX.
En la respuesta al informe preliminar el proceso realiza la siguiente precisión: "Es importante aclarar que estos comprobantes están anulados, y en el informe entregado no aparecen los comprobantes anulados puesto que no tiene registros contables." </t>
  </si>
  <si>
    <r>
      <t>La evidencia aportada da cuenta de la gestión realizada para determinar al cierre del ejercicio 2022,   los indicios de deterioro de los bienes muebles e inmuebles y activos intangibles; si bien se cumple el criterio no se observa la gestión integral adelantada sobre la este aspecto en el Activos Intangibles, de conformidad con lo establecido en el Manual de Políticas Contables de la entidad, adicional a las debilidades ya expuestas en el ítem 2.2</t>
    </r>
    <r>
      <rPr>
        <i/>
        <sz val="12"/>
        <rFont val="Arial"/>
        <family val="2"/>
      </rPr>
      <t xml:space="preserve">
</t>
    </r>
  </si>
</sst>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_(* #,##0.0_);_(* \(#,##0.0\);_(* &quot;-&quot;_);_(@_)"/>
    <numFmt numFmtId="197" formatCode="0.0000"/>
    <numFmt numFmtId="198" formatCode="0.000"/>
    <numFmt numFmtId="199" formatCode="_(* #,##0.00_);_(* \(#,##0.00\);_(* &quot;-&quot;_);_(@_)"/>
    <numFmt numFmtId="200" formatCode="0.0000000"/>
    <numFmt numFmtId="201" formatCode="0.00000000"/>
    <numFmt numFmtId="202" formatCode="0.000000000"/>
    <numFmt numFmtId="203" formatCode="0.000000"/>
    <numFmt numFmtId="204" formatCode="0.00000"/>
    <numFmt numFmtId="205" formatCode="0.0"/>
  </numFmts>
  <fonts count="63">
    <font>
      <sz val="10"/>
      <name val="Arial"/>
      <family val="0"/>
    </font>
    <font>
      <b/>
      <sz val="12"/>
      <name val="Arial"/>
      <family val="2"/>
    </font>
    <font>
      <sz val="9"/>
      <name val="Tahoma"/>
      <family val="2"/>
    </font>
    <font>
      <b/>
      <sz val="9"/>
      <name val="Tahoma"/>
      <family val="2"/>
    </font>
    <font>
      <b/>
      <sz val="10"/>
      <name val="Arial"/>
      <family val="2"/>
    </font>
    <font>
      <b/>
      <sz val="14"/>
      <name val="Arial"/>
      <family val="2"/>
    </font>
    <font>
      <b/>
      <sz val="8"/>
      <name val="Arial"/>
      <family val="2"/>
    </font>
    <font>
      <u val="single"/>
      <sz val="10"/>
      <name val="Arial"/>
      <family val="2"/>
    </font>
    <font>
      <sz val="14"/>
      <name val="Arial"/>
      <family val="2"/>
    </font>
    <font>
      <u val="single"/>
      <sz val="14"/>
      <name val="Arial"/>
      <family val="2"/>
    </font>
    <font>
      <sz val="12"/>
      <name val="Arial"/>
      <family val="2"/>
    </font>
    <font>
      <b/>
      <sz val="12"/>
      <color indexed="8"/>
      <name val="Arial"/>
      <family val="2"/>
    </font>
    <font>
      <sz val="12"/>
      <color indexed="8"/>
      <name val="Arial"/>
      <family val="2"/>
    </font>
    <font>
      <i/>
      <sz val="12"/>
      <color indexed="8"/>
      <name val="Arial"/>
      <family val="2"/>
    </font>
    <font>
      <i/>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5.5"/>
      <color indexed="12"/>
      <name val="Arial"/>
      <family val="2"/>
    </font>
    <font>
      <u val="single"/>
      <sz val="5.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60"/>
      <name val="Arial"/>
      <family val="2"/>
    </font>
    <font>
      <sz val="14"/>
      <color indexed="8"/>
      <name val="Arial"/>
      <family val="2"/>
    </font>
    <font>
      <b/>
      <sz val="14"/>
      <color indexed="10"/>
      <name val="Arial"/>
      <family val="2"/>
    </font>
    <font>
      <sz val="14"/>
      <color indexed="62"/>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5.5"/>
      <color theme="10"/>
      <name val="Arial"/>
      <family val="2"/>
    </font>
    <font>
      <u val="single"/>
      <sz val="5.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C00000"/>
      <name val="Arial"/>
      <family val="2"/>
    </font>
    <font>
      <sz val="14"/>
      <color theme="1"/>
      <name val="Arial"/>
      <family val="2"/>
    </font>
    <font>
      <b/>
      <sz val="14"/>
      <color rgb="FFFF0000"/>
      <name val="Arial"/>
      <family val="2"/>
    </font>
    <font>
      <sz val="14"/>
      <color theme="3" tint="0.39998000860214233"/>
      <name val="Arial"/>
      <family val="2"/>
    </font>
    <font>
      <sz val="12"/>
      <color theme="1"/>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rgb="FFD9D9D9"/>
        <bgColor indexed="64"/>
      </patternFill>
    </fill>
    <fill>
      <patternFill patternType="solid">
        <fgColor theme="9" tint="-0.24997000396251678"/>
        <bgColor indexed="64"/>
      </patternFill>
    </fill>
    <fill>
      <patternFill patternType="solid">
        <fgColor rgb="FF00B0F0"/>
        <bgColor indexed="64"/>
      </patternFill>
    </fill>
    <fill>
      <patternFill patternType="solid">
        <fgColor rgb="FFA6A6A6"/>
        <bgColor indexed="64"/>
      </patternFill>
    </fill>
    <fill>
      <patternFill patternType="solid">
        <fgColor rgb="FFBEBEBE"/>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80808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medium">
        <color rgb="FF000000"/>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color indexed="63"/>
      </left>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style="medium"/>
      <right>
        <color indexed="63"/>
      </right>
      <top style="medium"/>
      <bottom style="medium"/>
    </border>
    <border>
      <left>
        <color indexed="63"/>
      </left>
      <right>
        <color indexed="63"/>
      </right>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color rgb="FF000000"/>
      </bottom>
    </border>
    <border>
      <left style="medium">
        <color rgb="FF000000"/>
      </left>
      <right>
        <color indexed="63"/>
      </right>
      <top style="medium">
        <color rgb="FF000000"/>
      </top>
      <bottom style="medium">
        <color rgb="FF000000"/>
      </bottom>
    </border>
    <border>
      <left style="medium">
        <color rgb="FF000000"/>
      </left>
      <right style="medium">
        <color rgb="FF000000"/>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78">
    <xf numFmtId="0" fontId="0" fillId="0" borderId="0" xfId="0" applyAlignment="1">
      <alignment/>
    </xf>
    <xf numFmtId="0" fontId="0" fillId="0" borderId="0" xfId="0" applyFont="1" applyAlignment="1">
      <alignment/>
    </xf>
    <xf numFmtId="199" fontId="0" fillId="0" borderId="0" xfId="50" applyNumberFormat="1" applyFont="1" applyAlignment="1">
      <alignment vertical="top"/>
    </xf>
    <xf numFmtId="0" fontId="0" fillId="0" borderId="0" xfId="0" applyAlignment="1">
      <alignment horizontal="lef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6" fillId="0" borderId="12" xfId="0" applyFont="1" applyBorder="1" applyAlignment="1">
      <alignment horizontal="right"/>
    </xf>
    <xf numFmtId="0" fontId="0" fillId="33" borderId="13" xfId="0" applyFont="1" applyFill="1" applyBorder="1" applyAlignment="1">
      <alignment/>
    </xf>
    <xf numFmtId="199" fontId="0" fillId="34" borderId="13" xfId="50" applyNumberFormat="1" applyFont="1" applyFill="1" applyBorder="1" applyAlignment="1">
      <alignment vertical="top"/>
    </xf>
    <xf numFmtId="199" fontId="0" fillId="35" borderId="13" xfId="50" applyNumberFormat="1" applyFont="1" applyFill="1" applyBorder="1" applyAlignment="1">
      <alignment vertical="top"/>
    </xf>
    <xf numFmtId="0" fontId="4" fillId="36" borderId="14" xfId="0" applyFont="1" applyFill="1" applyBorder="1" applyAlignment="1">
      <alignment horizontal="center" vertical="top" wrapText="1"/>
    </xf>
    <xf numFmtId="0" fontId="0" fillId="37" borderId="15" xfId="0" applyFont="1" applyFill="1" applyBorder="1" applyAlignment="1">
      <alignment horizontal="center" vertical="top" wrapText="1"/>
    </xf>
    <xf numFmtId="0" fontId="0" fillId="38" borderId="15" xfId="0" applyFont="1" applyFill="1" applyBorder="1" applyAlignment="1">
      <alignment horizontal="center" vertical="top" wrapText="1"/>
    </xf>
    <xf numFmtId="0" fontId="0" fillId="34" borderId="15" xfId="0" applyFont="1" applyFill="1" applyBorder="1" applyAlignment="1">
      <alignment horizontal="center" vertical="top" wrapText="1"/>
    </xf>
    <xf numFmtId="0" fontId="6" fillId="0" borderId="0" xfId="0" applyFont="1" applyBorder="1" applyAlignment="1">
      <alignment horizontal="left" vertical="top" wrapText="1"/>
    </xf>
    <xf numFmtId="0" fontId="0" fillId="0" borderId="16" xfId="0" applyBorder="1" applyAlignment="1">
      <alignment vertical="top"/>
    </xf>
    <xf numFmtId="0" fontId="0" fillId="0" borderId="17" xfId="0" applyBorder="1" applyAlignment="1">
      <alignment vertical="top"/>
    </xf>
    <xf numFmtId="0" fontId="0" fillId="0" borderId="18" xfId="0" applyBorder="1" applyAlignment="1">
      <alignment vertical="center"/>
    </xf>
    <xf numFmtId="199" fontId="0" fillId="0" borderId="19" xfId="50" applyNumberFormat="1" applyFont="1" applyFill="1" applyBorder="1" applyAlignment="1">
      <alignment vertical="top"/>
    </xf>
    <xf numFmtId="199" fontId="0" fillId="0" borderId="20" xfId="50" applyNumberFormat="1" applyFont="1" applyFill="1" applyBorder="1" applyAlignment="1">
      <alignment vertical="top"/>
    </xf>
    <xf numFmtId="199" fontId="0" fillId="0" borderId="21" xfId="50" applyNumberFormat="1" applyFont="1" applyFill="1" applyBorder="1" applyAlignment="1">
      <alignment vertical="top"/>
    </xf>
    <xf numFmtId="199" fontId="0" fillId="0" borderId="22" xfId="50" applyNumberFormat="1" applyFont="1" applyFill="1" applyBorder="1" applyAlignment="1">
      <alignment vertical="top"/>
    </xf>
    <xf numFmtId="199" fontId="4" fillId="34" borderId="23" xfId="50" applyNumberFormat="1" applyFont="1" applyFill="1" applyBorder="1" applyAlignment="1">
      <alignment vertical="top"/>
    </xf>
    <xf numFmtId="199" fontId="5" fillId="0" borderId="0" xfId="0" applyNumberFormat="1" applyFont="1" applyFill="1" applyBorder="1" applyAlignment="1">
      <alignment horizontal="right" vertical="top" wrapText="1"/>
    </xf>
    <xf numFmtId="0" fontId="5" fillId="0" borderId="0" xfId="0" applyFont="1" applyFill="1" applyBorder="1" applyAlignment="1">
      <alignment horizontal="right" vertical="top" wrapText="1"/>
    </xf>
    <xf numFmtId="199" fontId="5" fillId="39" borderId="19" xfId="0" applyNumberFormat="1" applyFont="1" applyFill="1" applyBorder="1" applyAlignment="1">
      <alignment horizontal="right" vertical="top" wrapText="1"/>
    </xf>
    <xf numFmtId="0" fontId="5" fillId="39" borderId="19" xfId="0" applyFont="1" applyFill="1" applyBorder="1" applyAlignment="1">
      <alignment horizontal="right" vertical="top" wrapText="1"/>
    </xf>
    <xf numFmtId="0" fontId="5" fillId="39" borderId="19" xfId="0" applyFont="1" applyFill="1" applyBorder="1" applyAlignment="1">
      <alignment horizontal="center" vertical="center" wrapText="1"/>
    </xf>
    <xf numFmtId="0" fontId="8" fillId="39" borderId="19" xfId="0" applyFont="1" applyFill="1" applyBorder="1" applyAlignment="1">
      <alignment vertical="center" wrapText="1"/>
    </xf>
    <xf numFmtId="0" fontId="8" fillId="0" borderId="0" xfId="0" applyFont="1" applyAlignment="1">
      <alignment/>
    </xf>
    <xf numFmtId="0" fontId="8" fillId="40" borderId="19" xfId="0" applyFont="1" applyFill="1" applyBorder="1" applyAlignment="1">
      <alignment horizontal="center" vertical="top" wrapText="1"/>
    </xf>
    <xf numFmtId="0" fontId="5" fillId="40" borderId="19" xfId="0" applyFont="1" applyFill="1" applyBorder="1" applyAlignment="1">
      <alignment horizontal="center" vertical="center" wrapText="1"/>
    </xf>
    <xf numFmtId="0" fontId="8" fillId="40" borderId="19" xfId="0" applyFont="1" applyFill="1" applyBorder="1" applyAlignment="1">
      <alignment horizontal="center" vertical="center" wrapText="1"/>
    </xf>
    <xf numFmtId="199" fontId="5" fillId="34" borderId="19" xfId="0" applyNumberFormat="1" applyFont="1" applyFill="1" applyBorder="1" applyAlignment="1">
      <alignment horizontal="center" vertical="center" wrapText="1"/>
    </xf>
    <xf numFmtId="199" fontId="5" fillId="34" borderId="19" xfId="0" applyNumberFormat="1" applyFont="1" applyFill="1" applyBorder="1" applyAlignment="1">
      <alignment horizontal="center" vertical="top" wrapText="1"/>
    </xf>
    <xf numFmtId="0" fontId="8" fillId="36" borderId="19" xfId="0" applyFont="1" applyFill="1" applyBorder="1" applyAlignment="1">
      <alignment horizontal="center" vertical="top" wrapText="1"/>
    </xf>
    <xf numFmtId="0" fontId="5" fillId="36" borderId="19" xfId="0" applyFont="1" applyFill="1" applyBorder="1" applyAlignment="1">
      <alignment horizontal="center" vertical="center" wrapText="1"/>
    </xf>
    <xf numFmtId="199" fontId="5" fillId="35" borderId="19" xfId="0" applyNumberFormat="1" applyFont="1" applyFill="1" applyBorder="1" applyAlignment="1">
      <alignment horizontal="center" vertical="center" wrapText="1"/>
    </xf>
    <xf numFmtId="0" fontId="5" fillId="41" borderId="19" xfId="0" applyFont="1" applyFill="1" applyBorder="1" applyAlignment="1">
      <alignment horizontal="center" vertical="center" wrapText="1"/>
    </xf>
    <xf numFmtId="0" fontId="58" fillId="41" borderId="19" xfId="0" applyFont="1" applyFill="1" applyBorder="1" applyAlignment="1">
      <alignment horizontal="center" vertical="center" wrapText="1"/>
    </xf>
    <xf numFmtId="0" fontId="5" fillId="36" borderId="15" xfId="0" applyFont="1" applyFill="1" applyBorder="1" applyAlignment="1">
      <alignment horizontal="center" vertical="top" wrapText="1"/>
    </xf>
    <xf numFmtId="0" fontId="5" fillId="36" borderId="15" xfId="0" applyFont="1" applyFill="1" applyBorder="1" applyAlignment="1">
      <alignment horizontal="right" vertical="top" wrapText="1"/>
    </xf>
    <xf numFmtId="0" fontId="5" fillId="36" borderId="14" xfId="0" applyFont="1" applyFill="1" applyBorder="1" applyAlignment="1">
      <alignment horizontal="right" vertical="top" wrapText="1"/>
    </xf>
    <xf numFmtId="0" fontId="5" fillId="0" borderId="19" xfId="0" applyFont="1" applyBorder="1" applyAlignment="1">
      <alignment horizontal="center" vertical="top" wrapText="1"/>
    </xf>
    <xf numFmtId="0" fontId="5" fillId="0" borderId="19" xfId="0" applyFont="1" applyBorder="1" applyAlignment="1">
      <alignment vertical="top" wrapText="1"/>
    </xf>
    <xf numFmtId="0" fontId="5" fillId="8" borderId="19" xfId="0" applyFont="1" applyFill="1" applyBorder="1" applyAlignment="1">
      <alignment horizontal="center" wrapText="1"/>
    </xf>
    <xf numFmtId="0" fontId="8" fillId="8" borderId="19" xfId="0" applyFont="1" applyFill="1" applyBorder="1" applyAlignment="1">
      <alignment horizontal="center" vertical="center" wrapText="1"/>
    </xf>
    <xf numFmtId="0" fontId="8" fillId="42" borderId="19" xfId="0" applyFont="1" applyFill="1" applyBorder="1" applyAlignment="1">
      <alignment horizontal="center" vertical="center" wrapText="1"/>
    </xf>
    <xf numFmtId="199" fontId="8" fillId="43" borderId="19" xfId="50" applyNumberFormat="1" applyFont="1" applyFill="1" applyBorder="1" applyAlignment="1">
      <alignment horizontal="right" vertical="top" wrapText="1"/>
    </xf>
    <xf numFmtId="0" fontId="5" fillId="8" borderId="19" xfId="0" applyFont="1" applyFill="1" applyBorder="1" applyAlignment="1">
      <alignment horizontal="center" vertical="center" wrapText="1"/>
    </xf>
    <xf numFmtId="199" fontId="8" fillId="43" borderId="19" xfId="50" applyNumberFormat="1" applyFont="1" applyFill="1" applyBorder="1" applyAlignment="1">
      <alignment horizontal="right" vertical="center" wrapText="1"/>
    </xf>
    <xf numFmtId="199" fontId="8" fillId="0" borderId="0" xfId="50" applyNumberFormat="1" applyFont="1" applyFill="1" applyBorder="1" applyAlignment="1">
      <alignment horizontal="right" vertical="top" wrapText="1"/>
    </xf>
    <xf numFmtId="0" fontId="8" fillId="44" borderId="15" xfId="0" applyFont="1" applyFill="1" applyBorder="1" applyAlignment="1">
      <alignment horizontal="center" vertical="top" wrapText="1"/>
    </xf>
    <xf numFmtId="0" fontId="8" fillId="44" borderId="15" xfId="0" applyFont="1" applyFill="1" applyBorder="1" applyAlignment="1">
      <alignment horizontal="right" vertical="top" wrapText="1"/>
    </xf>
    <xf numFmtId="0" fontId="8" fillId="0" borderId="19" xfId="0" applyFont="1" applyBorder="1" applyAlignment="1">
      <alignment horizontal="center" vertical="top" wrapText="1"/>
    </xf>
    <xf numFmtId="0" fontId="8" fillId="0" borderId="19" xfId="0" applyFont="1" applyBorder="1" applyAlignment="1">
      <alignment vertical="top" wrapText="1"/>
    </xf>
    <xf numFmtId="0" fontId="5" fillId="0" borderId="19" xfId="0" applyFont="1" applyBorder="1" applyAlignment="1">
      <alignment horizontal="center" wrapText="1"/>
    </xf>
    <xf numFmtId="0" fontId="5" fillId="0" borderId="19" xfId="0" applyFont="1" applyBorder="1" applyAlignment="1">
      <alignment horizontal="center" vertical="center" wrapText="1"/>
    </xf>
    <xf numFmtId="0" fontId="5" fillId="0" borderId="19" xfId="0" applyFont="1" applyBorder="1" applyAlignment="1">
      <alignment horizontal="justify" vertical="top" wrapText="1"/>
    </xf>
    <xf numFmtId="0" fontId="5" fillId="0" borderId="0" xfId="0" applyFont="1" applyAlignment="1">
      <alignment horizontal="left" indent="5"/>
    </xf>
    <xf numFmtId="0" fontId="5" fillId="0" borderId="0" xfId="0" applyFont="1" applyAlignment="1">
      <alignment/>
    </xf>
    <xf numFmtId="0" fontId="5" fillId="36" borderId="14" xfId="0" applyFont="1" applyFill="1" applyBorder="1" applyAlignment="1">
      <alignment horizontal="center" vertical="top" wrapText="1"/>
    </xf>
    <xf numFmtId="0" fontId="5" fillId="0" borderId="19" xfId="0" applyFont="1" applyFill="1" applyBorder="1" applyAlignment="1">
      <alignment horizontal="justify" vertical="top" wrapText="1"/>
    </xf>
    <xf numFmtId="0" fontId="8" fillId="0" borderId="19" xfId="0" applyFont="1" applyFill="1" applyBorder="1" applyAlignment="1">
      <alignment horizontal="center" vertical="center" wrapText="1"/>
    </xf>
    <xf numFmtId="0" fontId="8" fillId="37" borderId="15" xfId="0" applyFont="1" applyFill="1" applyBorder="1" applyAlignment="1">
      <alignment horizontal="left" vertical="top" wrapText="1" indent="5"/>
    </xf>
    <xf numFmtId="0" fontId="8" fillId="37" borderId="15" xfId="0" applyFont="1" applyFill="1" applyBorder="1" applyAlignment="1">
      <alignment horizontal="center" vertical="top" wrapText="1"/>
    </xf>
    <xf numFmtId="0" fontId="8" fillId="0" borderId="19" xfId="0" applyFont="1" applyFill="1" applyBorder="1" applyAlignment="1">
      <alignment vertical="top" wrapText="1"/>
    </xf>
    <xf numFmtId="0" fontId="8" fillId="38" borderId="15" xfId="0" applyFont="1" applyFill="1" applyBorder="1" applyAlignment="1">
      <alignment horizontal="left" vertical="top" wrapText="1" indent="5"/>
    </xf>
    <xf numFmtId="0" fontId="8" fillId="38" borderId="15" xfId="0" applyFont="1" applyFill="1" applyBorder="1" applyAlignment="1">
      <alignment horizontal="center" vertical="top" wrapText="1"/>
    </xf>
    <xf numFmtId="0" fontId="8" fillId="45" borderId="15" xfId="0" applyFont="1" applyFill="1" applyBorder="1" applyAlignment="1">
      <alignment horizontal="left" vertical="top" wrapText="1" indent="5"/>
    </xf>
    <xf numFmtId="0" fontId="8" fillId="45" borderId="15" xfId="0" applyFont="1" applyFill="1" applyBorder="1" applyAlignment="1">
      <alignment horizontal="center" vertical="top" wrapText="1"/>
    </xf>
    <xf numFmtId="0" fontId="8" fillId="0" borderId="19" xfId="0" applyFont="1" applyBorder="1" applyAlignment="1">
      <alignment horizontal="justify" vertical="top" wrapText="1"/>
    </xf>
    <xf numFmtId="0" fontId="8" fillId="0" borderId="0" xfId="0" applyFont="1" applyAlignment="1">
      <alignment wrapText="1"/>
    </xf>
    <xf numFmtId="0" fontId="8" fillId="39" borderId="19" xfId="0" applyFont="1" applyFill="1" applyBorder="1" applyAlignment="1">
      <alignment horizontal="center" vertical="top" wrapText="1"/>
    </xf>
    <xf numFmtId="0" fontId="8" fillId="39" borderId="19" xfId="0" applyFont="1" applyFill="1" applyBorder="1" applyAlignment="1">
      <alignment horizontal="right" vertical="center" wrapText="1"/>
    </xf>
    <xf numFmtId="0" fontId="59" fillId="39" borderId="19" xfId="0" applyFont="1" applyFill="1" applyBorder="1" applyAlignment="1">
      <alignment horizontal="justify" vertical="center" wrapText="1"/>
    </xf>
    <xf numFmtId="0" fontId="59" fillId="40" borderId="19" xfId="0" applyFont="1" applyFill="1" applyBorder="1" applyAlignment="1">
      <alignment horizontal="justify" vertical="center" wrapText="1"/>
    </xf>
    <xf numFmtId="0" fontId="8" fillId="0" borderId="0" xfId="0" applyFont="1" applyFill="1" applyBorder="1" applyAlignment="1">
      <alignment horizontal="right" vertical="top" wrapText="1"/>
    </xf>
    <xf numFmtId="0" fontId="8" fillId="40" borderId="19" xfId="0" applyFont="1" applyFill="1" applyBorder="1" applyAlignment="1">
      <alignment vertical="center" wrapText="1"/>
    </xf>
    <xf numFmtId="0" fontId="8" fillId="40" borderId="19" xfId="0" applyFont="1" applyFill="1" applyBorder="1" applyAlignment="1">
      <alignment horizontal="right" vertical="center" wrapText="1"/>
    </xf>
    <xf numFmtId="0" fontId="5" fillId="42" borderId="19" xfId="0" applyFont="1" applyFill="1" applyBorder="1" applyAlignment="1">
      <alignment horizontal="center" vertical="center" wrapText="1"/>
    </xf>
    <xf numFmtId="2" fontId="8" fillId="43" borderId="19" xfId="0" applyNumberFormat="1" applyFont="1" applyFill="1" applyBorder="1" applyAlignment="1">
      <alignment horizontal="right" vertical="center" wrapText="1"/>
    </xf>
    <xf numFmtId="2" fontId="8" fillId="0" borderId="0" xfId="0" applyNumberFormat="1" applyFont="1" applyFill="1" applyBorder="1" applyAlignment="1">
      <alignment horizontal="right" vertical="top" wrapText="1"/>
    </xf>
    <xf numFmtId="0" fontId="8" fillId="43" borderId="19" xfId="0" applyFont="1" applyFill="1" applyBorder="1" applyAlignment="1">
      <alignment horizontal="right" vertical="top" wrapText="1"/>
    </xf>
    <xf numFmtId="0" fontId="8" fillId="43" borderId="19" xfId="0" applyFont="1" applyFill="1" applyBorder="1" applyAlignment="1">
      <alignment horizontal="right" vertical="center" wrapText="1"/>
    </xf>
    <xf numFmtId="0" fontId="8" fillId="0" borderId="19" xfId="0" applyFont="1" applyFill="1" applyBorder="1" applyAlignment="1">
      <alignment horizontal="justify" vertical="top" wrapText="1"/>
    </xf>
    <xf numFmtId="0" fontId="59" fillId="8" borderId="19" xfId="0" applyFont="1" applyFill="1" applyBorder="1" applyAlignment="1">
      <alignment horizontal="center" vertical="center" wrapText="1"/>
    </xf>
    <xf numFmtId="0" fontId="59" fillId="42" borderId="19" xfId="0" applyFont="1" applyFill="1" applyBorder="1" applyAlignment="1">
      <alignment horizontal="center" vertical="center" wrapText="1"/>
    </xf>
    <xf numFmtId="0" fontId="5" fillId="36" borderId="19" xfId="0" applyFont="1" applyFill="1" applyBorder="1" applyAlignment="1">
      <alignment horizontal="center" vertical="top" wrapText="1"/>
    </xf>
    <xf numFmtId="0" fontId="5" fillId="36" borderId="19" xfId="0" applyFont="1" applyFill="1" applyBorder="1" applyAlignment="1">
      <alignment horizontal="center" wrapText="1"/>
    </xf>
    <xf numFmtId="0" fontId="5" fillId="42" borderId="19" xfId="0" applyFont="1" applyFill="1" applyBorder="1" applyAlignment="1">
      <alignment vertical="top" wrapText="1"/>
    </xf>
    <xf numFmtId="0" fontId="5" fillId="36" borderId="19" xfId="0" applyFont="1" applyFill="1" applyBorder="1" applyAlignment="1">
      <alignment vertical="top" wrapText="1"/>
    </xf>
    <xf numFmtId="0" fontId="5" fillId="36" borderId="19" xfId="0" applyFont="1" applyFill="1" applyBorder="1" applyAlignment="1">
      <alignment horizontal="right" vertical="top" wrapText="1"/>
    </xf>
    <xf numFmtId="199" fontId="60" fillId="0" borderId="0" xfId="0" applyNumberFormat="1" applyFont="1" applyFill="1" applyBorder="1" applyAlignment="1">
      <alignment horizontal="right" vertical="top" wrapText="1"/>
    </xf>
    <xf numFmtId="199" fontId="5" fillId="34" borderId="19" xfId="0" applyNumberFormat="1" applyFont="1" applyFill="1" applyBorder="1" applyAlignment="1">
      <alignment horizontal="right" vertical="top" wrapText="1"/>
    </xf>
    <xf numFmtId="0" fontId="8" fillId="36" borderId="19" xfId="0" applyFont="1" applyFill="1" applyBorder="1" applyAlignment="1">
      <alignment vertical="top" wrapText="1"/>
    </xf>
    <xf numFmtId="0" fontId="8" fillId="46" borderId="19" xfId="0" applyFont="1" applyFill="1" applyBorder="1" applyAlignment="1">
      <alignment horizontal="justify" vertical="top" wrapText="1"/>
    </xf>
    <xf numFmtId="0" fontId="8" fillId="36" borderId="19" xfId="0" applyFont="1" applyFill="1" applyBorder="1" applyAlignment="1">
      <alignment horizontal="center" wrapText="1"/>
    </xf>
    <xf numFmtId="0" fontId="8" fillId="36" borderId="19" xfId="0" applyFont="1" applyFill="1" applyBorder="1" applyAlignment="1">
      <alignment horizontal="right" vertical="top" wrapText="1"/>
    </xf>
    <xf numFmtId="0" fontId="8" fillId="36" borderId="19" xfId="0" applyFont="1" applyFill="1" applyBorder="1" applyAlignment="1">
      <alignment horizontal="justify" vertical="top" wrapText="1"/>
    </xf>
    <xf numFmtId="0" fontId="8" fillId="0" borderId="0" xfId="0" applyFont="1" applyAlignment="1">
      <alignment horizontal="center"/>
    </xf>
    <xf numFmtId="0" fontId="8" fillId="0" borderId="0" xfId="0" applyFont="1" applyFill="1" applyAlignment="1">
      <alignment wrapText="1"/>
    </xf>
    <xf numFmtId="0" fontId="8" fillId="0" borderId="0" xfId="0" applyFont="1" applyFill="1" applyAlignment="1">
      <alignment/>
    </xf>
    <xf numFmtId="0" fontId="8" fillId="39" borderId="19" xfId="0" applyFont="1" applyFill="1" applyBorder="1" applyAlignment="1">
      <alignment horizontal="center" vertical="center" wrapText="1"/>
    </xf>
    <xf numFmtId="199" fontId="1" fillId="34" borderId="19" xfId="50" applyNumberFormat="1" applyFont="1" applyFill="1" applyBorder="1" applyAlignment="1">
      <alignment vertical="top"/>
    </xf>
    <xf numFmtId="199" fontId="4" fillId="34" borderId="19" xfId="50" applyNumberFormat="1" applyFont="1" applyFill="1" applyBorder="1" applyAlignment="1">
      <alignment vertical="top"/>
    </xf>
    <xf numFmtId="199" fontId="4" fillId="0" borderId="24" xfId="50" applyNumberFormat="1" applyFont="1" applyBorder="1" applyAlignment="1">
      <alignment horizontal="center" vertical="center" wrapText="1"/>
    </xf>
    <xf numFmtId="0" fontId="61" fillId="0" borderId="19" xfId="0" applyFont="1" applyBorder="1" applyAlignment="1">
      <alignment vertical="top" wrapText="1"/>
    </xf>
    <xf numFmtId="0" fontId="61" fillId="0" borderId="19" xfId="0" applyFont="1" applyBorder="1" applyAlignment="1">
      <alignment vertical="center" wrapText="1"/>
    </xf>
    <xf numFmtId="0" fontId="10" fillId="40" borderId="19" xfId="0" applyFont="1" applyFill="1" applyBorder="1" applyAlignment="1">
      <alignment horizontal="center" vertical="center" wrapText="1"/>
    </xf>
    <xf numFmtId="199" fontId="1" fillId="19" borderId="25" xfId="0" applyNumberFormat="1" applyFont="1" applyFill="1" applyBorder="1" applyAlignment="1">
      <alignment horizontal="center" vertical="center" wrapText="1"/>
    </xf>
    <xf numFmtId="0" fontId="10" fillId="0" borderId="19" xfId="50" applyNumberFormat="1" applyFont="1" applyFill="1" applyBorder="1" applyAlignment="1">
      <alignment horizontal="justify" vertical="center" wrapText="1"/>
    </xf>
    <xf numFmtId="0" fontId="62" fillId="40" borderId="26" xfId="0" applyFont="1" applyFill="1" applyBorder="1" applyAlignment="1">
      <alignment horizontal="justify" vertical="center" wrapText="1"/>
    </xf>
    <xf numFmtId="0" fontId="62" fillId="40" borderId="19" xfId="0" applyFont="1" applyFill="1" applyBorder="1" applyAlignment="1">
      <alignment horizontal="justify" vertical="center" wrapText="1"/>
    </xf>
    <xf numFmtId="0" fontId="10" fillId="36" borderId="19" xfId="0" applyFont="1" applyFill="1" applyBorder="1" applyAlignment="1">
      <alignment vertical="top" wrapText="1"/>
    </xf>
    <xf numFmtId="0" fontId="10" fillId="0" borderId="0" xfId="0" applyFont="1" applyFill="1" applyAlignment="1">
      <alignment wrapText="1"/>
    </xf>
    <xf numFmtId="0" fontId="62" fillId="43" borderId="27" xfId="0" applyFont="1" applyFill="1" applyBorder="1" applyAlignment="1">
      <alignment horizontal="justify" vertical="top" wrapText="1"/>
    </xf>
    <xf numFmtId="0" fontId="10" fillId="43" borderId="19" xfId="0" applyFont="1" applyFill="1" applyBorder="1" applyAlignment="1">
      <alignment horizontal="justify" vertical="top" wrapText="1"/>
    </xf>
    <xf numFmtId="0" fontId="62" fillId="43" borderId="27" xfId="56" applyFont="1" applyFill="1" applyBorder="1" applyAlignment="1">
      <alignment horizontal="justify" vertical="top" wrapText="1"/>
      <protection/>
    </xf>
    <xf numFmtId="0" fontId="10" fillId="43" borderId="19" xfId="56" applyFont="1" applyFill="1" applyBorder="1" applyAlignment="1">
      <alignment horizontal="justify" vertical="top" wrapText="1"/>
      <protection/>
    </xf>
    <xf numFmtId="0" fontId="62" fillId="43" borderId="19" xfId="0" applyFont="1" applyFill="1" applyBorder="1" applyAlignment="1">
      <alignment horizontal="justify" vertical="top" wrapText="1"/>
    </xf>
    <xf numFmtId="0" fontId="10" fillId="0" borderId="19" xfId="50" applyNumberFormat="1" applyFont="1" applyFill="1" applyBorder="1" applyAlignment="1">
      <alignment horizontal="justify" vertical="top" wrapText="1"/>
    </xf>
    <xf numFmtId="0" fontId="10" fillId="43" borderId="19" xfId="0" applyFont="1" applyFill="1" applyBorder="1" applyAlignment="1">
      <alignment horizontal="justify" vertical="top"/>
    </xf>
    <xf numFmtId="0" fontId="10" fillId="46" borderId="19" xfId="50" applyNumberFormat="1" applyFont="1" applyFill="1" applyBorder="1" applyAlignment="1">
      <alignment horizontal="justify" vertical="center" wrapText="1"/>
    </xf>
    <xf numFmtId="0" fontId="0" fillId="0" borderId="28" xfId="0" applyFont="1" applyBorder="1" applyAlignment="1">
      <alignment/>
    </xf>
    <xf numFmtId="0" fontId="0" fillId="37" borderId="15" xfId="0" applyFont="1" applyFill="1" applyBorder="1" applyAlignment="1">
      <alignment horizontal="left" vertical="top" wrapText="1" indent="5"/>
    </xf>
    <xf numFmtId="0" fontId="0" fillId="38" borderId="15" xfId="0" applyFont="1" applyFill="1" applyBorder="1" applyAlignment="1">
      <alignment horizontal="left" vertical="top" wrapText="1" indent="5"/>
    </xf>
    <xf numFmtId="0" fontId="0" fillId="34" borderId="15" xfId="0" applyFont="1" applyFill="1" applyBorder="1" applyAlignment="1">
      <alignment horizontal="left" vertical="top" wrapText="1" indent="5"/>
    </xf>
    <xf numFmtId="0" fontId="0" fillId="34" borderId="29" xfId="0" applyFill="1" applyBorder="1" applyAlignment="1">
      <alignment horizontal="center"/>
    </xf>
    <xf numFmtId="0" fontId="0" fillId="35" borderId="29" xfId="0" applyFill="1" applyBorder="1" applyAlignment="1">
      <alignment horizontal="center"/>
    </xf>
    <xf numFmtId="0" fontId="4" fillId="0" borderId="29" xfId="0" applyFont="1" applyFill="1" applyBorder="1" applyAlignment="1">
      <alignment horizontal="left" vertical="top" wrapText="1"/>
    </xf>
    <xf numFmtId="0" fontId="4" fillId="34" borderId="30" xfId="0" applyFont="1" applyFill="1" applyBorder="1" applyAlignment="1">
      <alignment horizontal="left"/>
    </xf>
    <xf numFmtId="0" fontId="4" fillId="0" borderId="19"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4" xfId="0" applyFont="1" applyBorder="1" applyAlignment="1">
      <alignment horizontal="right" vertical="center" wrapText="1"/>
    </xf>
    <xf numFmtId="0" fontId="10" fillId="0" borderId="32" xfId="0" applyFont="1" applyBorder="1" applyAlignment="1">
      <alignment horizontal="center" vertical="center" wrapText="1"/>
    </xf>
    <xf numFmtId="0" fontId="1" fillId="0" borderId="15" xfId="0" applyFont="1" applyBorder="1" applyAlignment="1">
      <alignment horizontal="right" vertical="center" wrapText="1"/>
    </xf>
    <xf numFmtId="199" fontId="1" fillId="0" borderId="15" xfId="0" applyNumberFormat="1" applyFont="1" applyBorder="1" applyAlignment="1">
      <alignment horizontal="right" vertical="center" wrapText="1"/>
    </xf>
    <xf numFmtId="199" fontId="1" fillId="34" borderId="15" xfId="0" applyNumberFormat="1" applyFont="1" applyFill="1" applyBorder="1" applyAlignment="1">
      <alignment horizontal="right" vertical="center" wrapText="1"/>
    </xf>
    <xf numFmtId="0" fontId="1" fillId="47" borderId="32" xfId="0" applyFont="1" applyFill="1" applyBorder="1" applyAlignment="1">
      <alignment horizontal="center" vertical="center" wrapText="1"/>
    </xf>
    <xf numFmtId="0" fontId="10" fillId="43" borderId="27" xfId="0" applyFont="1" applyFill="1" applyBorder="1" applyAlignment="1">
      <alignment horizontal="justify" vertical="top" wrapText="1"/>
    </xf>
    <xf numFmtId="0" fontId="10" fillId="43" borderId="27" xfId="56" applyFont="1" applyFill="1" applyBorder="1" applyAlignment="1">
      <alignment horizontal="justify" vertical="top" wrapText="1"/>
      <protection/>
    </xf>
    <xf numFmtId="0" fontId="10" fillId="0" borderId="19" xfId="0" applyFont="1" applyFill="1" applyBorder="1" applyAlignment="1">
      <alignment horizontal="justify" vertical="top" wrapText="1"/>
    </xf>
    <xf numFmtId="0" fontId="4" fillId="0" borderId="33" xfId="0" applyFont="1" applyBorder="1" applyAlignment="1">
      <alignment horizontal="left" vertical="top"/>
    </xf>
    <xf numFmtId="0" fontId="4" fillId="0" borderId="34" xfId="0" applyFont="1" applyBorder="1" applyAlignment="1">
      <alignment horizontal="left" vertical="top"/>
    </xf>
    <xf numFmtId="0" fontId="4" fillId="42" borderId="17" xfId="0" applyFont="1" applyFill="1" applyBorder="1" applyAlignment="1">
      <alignment horizontal="center"/>
    </xf>
    <xf numFmtId="0" fontId="4" fillId="42" borderId="28" xfId="0" applyFont="1" applyFill="1" applyBorder="1" applyAlignment="1">
      <alignment horizont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27" xfId="0" applyFont="1" applyBorder="1" applyAlignment="1">
      <alignment horizontal="center"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8" xfId="0" applyFont="1" applyBorder="1" applyAlignment="1">
      <alignment horizontal="center" wrapText="1"/>
    </xf>
    <xf numFmtId="0" fontId="4" fillId="0" borderId="41" xfId="0" applyFont="1" applyBorder="1" applyAlignment="1">
      <alignment horizontal="center" wrapText="1"/>
    </xf>
    <xf numFmtId="0" fontId="10" fillId="39" borderId="19" xfId="0" applyFont="1" applyFill="1" applyBorder="1" applyAlignment="1">
      <alignment vertical="center" wrapText="1"/>
    </xf>
    <xf numFmtId="0" fontId="8" fillId="43" borderId="19" xfId="0" applyFont="1" applyFill="1" applyBorder="1" applyAlignment="1">
      <alignment horizontal="right" vertical="center" wrapText="1"/>
    </xf>
    <xf numFmtId="0" fontId="8" fillId="43" borderId="19" xfId="0" applyFont="1" applyFill="1" applyBorder="1" applyAlignment="1">
      <alignment horizontal="right" vertical="top" wrapText="1"/>
    </xf>
    <xf numFmtId="199" fontId="8" fillId="43" borderId="19" xfId="50" applyNumberFormat="1" applyFont="1" applyFill="1" applyBorder="1" applyAlignment="1">
      <alignment horizontal="right" vertical="center" wrapText="1"/>
    </xf>
    <xf numFmtId="2" fontId="8" fillId="43" borderId="19" xfId="0" applyNumberFormat="1" applyFont="1" applyFill="1" applyBorder="1" applyAlignment="1">
      <alignment horizontal="right" vertical="center" wrapText="1"/>
    </xf>
    <xf numFmtId="0" fontId="5" fillId="39" borderId="42" xfId="0" applyFont="1" applyFill="1" applyBorder="1" applyAlignment="1">
      <alignment horizontal="left" vertical="top" wrapText="1" indent="2"/>
    </xf>
    <xf numFmtId="0" fontId="5" fillId="39" borderId="14" xfId="0" applyFont="1" applyFill="1" applyBorder="1" applyAlignment="1">
      <alignment horizontal="left" vertical="top" wrapText="1" indent="2"/>
    </xf>
    <xf numFmtId="0" fontId="8" fillId="0" borderId="43" xfId="0" applyFont="1" applyBorder="1" applyAlignment="1">
      <alignment vertical="top" wrapText="1"/>
    </xf>
    <xf numFmtId="0" fontId="8" fillId="39" borderId="19" xfId="0" applyFont="1" applyFill="1" applyBorder="1" applyAlignment="1">
      <alignment horizontal="center" vertical="top" wrapText="1"/>
    </xf>
    <xf numFmtId="0" fontId="8" fillId="39" borderId="19" xfId="0" applyFont="1" applyFill="1" applyBorder="1" applyAlignment="1">
      <alignment vertical="center" wrapText="1"/>
    </xf>
    <xf numFmtId="0" fontId="8" fillId="39" borderId="19" xfId="0" applyFont="1" applyFill="1" applyBorder="1" applyAlignment="1">
      <alignment horizontal="center" vertical="center" wrapText="1"/>
    </xf>
    <xf numFmtId="0" fontId="8" fillId="39" borderId="19" xfId="0" applyFont="1" applyFill="1" applyBorder="1" applyAlignment="1">
      <alignment horizontal="right" vertical="center" wrapText="1"/>
    </xf>
    <xf numFmtId="0" fontId="0" fillId="43" borderId="27" xfId="0" applyFont="1" applyFill="1" applyBorder="1" applyAlignment="1">
      <alignment horizontal="justify" vertical="top" wrapText="1"/>
    </xf>
    <xf numFmtId="0" fontId="0" fillId="43" borderId="19" xfId="0" applyFont="1" applyFill="1" applyBorder="1" applyAlignment="1">
      <alignment horizontal="justify"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3" xfId="52"/>
    <cellStyle name="Currency" xfId="53"/>
    <cellStyle name="Currency [0]" xfId="54"/>
    <cellStyle name="Neutral" xfId="55"/>
    <cellStyle name="Normal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 Id="rId4" Type="http://schemas.openxmlformats.org/officeDocument/2006/relationships/customProperty" Target="../customProperty2.bin" /></Relationships>
</file>

<file path=xl/worksheets/sheet1.xml><?xml version="1.0" encoding="utf-8"?>
<worksheet xmlns="http://schemas.openxmlformats.org/spreadsheetml/2006/main" xmlns:r="http://schemas.openxmlformats.org/officeDocument/2006/relationships">
  <dimension ref="A1:N13"/>
  <sheetViews>
    <sheetView zoomScale="95" zoomScaleNormal="95" zoomScalePageLayoutView="0" workbookViewId="0" topLeftCell="D1">
      <selection activeCell="J11" sqref="J11"/>
    </sheetView>
  </sheetViews>
  <sheetFormatPr defaultColWidth="11.421875" defaultRowHeight="12.75"/>
  <cols>
    <col min="1" max="1" width="17.421875" style="0" customWidth="1"/>
    <col min="2" max="2" width="15.421875" style="0" customWidth="1"/>
    <col min="3" max="3" width="44.140625" style="0" customWidth="1"/>
    <col min="4" max="4" width="9.28125" style="2" customWidth="1"/>
    <col min="5" max="5" width="10.140625" style="2" hidden="1" customWidth="1"/>
    <col min="6" max="6" width="10.00390625" style="2" customWidth="1"/>
    <col min="7" max="7" width="10.140625" style="2" customWidth="1"/>
    <col min="8" max="8" width="10.140625" style="2" hidden="1" customWidth="1"/>
    <col min="9" max="9" width="9.57421875" style="2" customWidth="1"/>
    <col min="10" max="10" width="10.140625" style="2" customWidth="1"/>
    <col min="11" max="11" width="16.421875" style="3" customWidth="1"/>
    <col min="12" max="12" width="33.421875" style="0" customWidth="1"/>
    <col min="13" max="13" width="17.421875" style="0" customWidth="1"/>
    <col min="14" max="14" width="17.7109375" style="0" customWidth="1"/>
  </cols>
  <sheetData>
    <row r="1" spans="1:14" ht="39" customHeight="1" thickBot="1">
      <c r="A1" s="149" t="str">
        <f>'chip Inf Inicial'!B3</f>
        <v>ELEMENTOS DEL MARCO NORMATIVO</v>
      </c>
      <c r="B1" s="150"/>
      <c r="C1" s="151"/>
      <c r="D1" s="108" t="s">
        <v>232</v>
      </c>
      <c r="E1" s="108" t="s">
        <v>233</v>
      </c>
      <c r="F1" s="108" t="s">
        <v>234</v>
      </c>
      <c r="G1" s="108" t="s">
        <v>236</v>
      </c>
      <c r="H1" s="108" t="s">
        <v>241</v>
      </c>
      <c r="I1" s="108" t="s">
        <v>242</v>
      </c>
      <c r="J1" s="108" t="s">
        <v>441</v>
      </c>
      <c r="K1" s="134" t="s">
        <v>443</v>
      </c>
      <c r="M1" s="4"/>
      <c r="N1" s="4"/>
    </row>
    <row r="2" spans="1:13" ht="13.5" thickBot="1">
      <c r="A2" s="152" t="str">
        <f>'chip Inf Inicial'!B4</f>
        <v>POLÍTICAS CONTABLES</v>
      </c>
      <c r="B2" s="153"/>
      <c r="C2" s="153"/>
      <c r="D2" s="20">
        <v>0.9696666666666666</v>
      </c>
      <c r="E2" s="20">
        <v>0.9766666666666666</v>
      </c>
      <c r="F2" s="20">
        <v>0.9416666666666667</v>
      </c>
      <c r="G2" s="20">
        <v>0.7876666666666666</v>
      </c>
      <c r="H2" s="20">
        <v>0.9556666666666664</v>
      </c>
      <c r="I2" s="20">
        <v>0.9696666666666666</v>
      </c>
      <c r="J2" s="20">
        <f>+'chip Inf Inicial'!K4</f>
        <v>0.9183333333333332</v>
      </c>
      <c r="K2" s="130">
        <v>34</v>
      </c>
      <c r="L2" s="147" t="s">
        <v>231</v>
      </c>
      <c r="M2" s="148"/>
    </row>
    <row r="3" spans="1:13" ht="12.75">
      <c r="A3" s="159" t="str">
        <f>'chip Inf Inicial'!B39</f>
        <v>ETAPAS DEL PROCESO CONTABLE </v>
      </c>
      <c r="B3" s="156" t="str">
        <f>'chip Inf Inicial'!B40</f>
        <v>RECONOCIMIENTO</v>
      </c>
      <c r="C3" s="17" t="str">
        <f>'chip Inf Inicial'!B41</f>
        <v>IDENTIFICACIÓN</v>
      </c>
      <c r="D3" s="21">
        <v>0.9533333333333333</v>
      </c>
      <c r="E3" s="21">
        <v>0.9533333333333333</v>
      </c>
      <c r="F3" s="21">
        <v>0.9533333333333333</v>
      </c>
      <c r="G3" s="21">
        <v>1</v>
      </c>
      <c r="H3" s="21">
        <v>1</v>
      </c>
      <c r="I3" s="21">
        <v>1</v>
      </c>
      <c r="J3" s="21">
        <f>+'chip Inf Inicial'!K41</f>
        <v>1</v>
      </c>
      <c r="K3" s="130">
        <v>8</v>
      </c>
      <c r="L3" s="126" t="s">
        <v>222</v>
      </c>
      <c r="M3" s="9" t="s">
        <v>105</v>
      </c>
    </row>
    <row r="4" spans="1:13" ht="12.75">
      <c r="A4" s="160"/>
      <c r="B4" s="157"/>
      <c r="C4" s="18" t="str">
        <f>'chip Inf Inicial'!B50</f>
        <v>CLASIFICACIÓN</v>
      </c>
      <c r="D4" s="22">
        <v>1</v>
      </c>
      <c r="E4" s="22">
        <v>1</v>
      </c>
      <c r="F4" s="22">
        <v>1</v>
      </c>
      <c r="G4" s="22">
        <v>1</v>
      </c>
      <c r="H4" s="22">
        <v>1</v>
      </c>
      <c r="I4" s="22">
        <v>1</v>
      </c>
      <c r="J4" s="22">
        <f>+'chip Inf Inicial'!K50</f>
        <v>1</v>
      </c>
      <c r="K4" s="130">
        <v>4</v>
      </c>
      <c r="L4" s="126" t="s">
        <v>223</v>
      </c>
      <c r="M4" s="11" t="s">
        <v>227</v>
      </c>
    </row>
    <row r="5" spans="1:13" ht="12.75">
      <c r="A5" s="160"/>
      <c r="B5" s="157"/>
      <c r="C5" s="18" t="str">
        <f>'chip Inf Inicial'!B55</f>
        <v>REGISTRO</v>
      </c>
      <c r="D5" s="22">
        <v>0.868</v>
      </c>
      <c r="E5" s="22">
        <v>0.868</v>
      </c>
      <c r="F5" s="22">
        <v>0.756</v>
      </c>
      <c r="G5" s="22">
        <v>0.732</v>
      </c>
      <c r="H5" s="22">
        <v>0.812</v>
      </c>
      <c r="I5" s="22">
        <v>0.812</v>
      </c>
      <c r="J5" s="22">
        <f>+'chip Inf Inicial'!K55</f>
        <v>0.812</v>
      </c>
      <c r="K5" s="130">
        <v>15</v>
      </c>
      <c r="L5" s="126" t="s">
        <v>224</v>
      </c>
      <c r="M5" s="10" t="s">
        <v>106</v>
      </c>
    </row>
    <row r="6" spans="1:13" ht="12.75">
      <c r="A6" s="160"/>
      <c r="B6" s="157"/>
      <c r="C6" s="18" t="str">
        <f>'chip Inf Inicial'!B71</f>
        <v>MEDICIÓN INICIAL</v>
      </c>
      <c r="D6" s="22">
        <v>1</v>
      </c>
      <c r="E6" s="22">
        <v>1</v>
      </c>
      <c r="F6" s="22">
        <v>1</v>
      </c>
      <c r="G6" s="22">
        <v>0.72</v>
      </c>
      <c r="H6" s="22">
        <v>1</v>
      </c>
      <c r="I6" s="22">
        <v>1</v>
      </c>
      <c r="J6" s="22">
        <f>+'chip Inf Inicial'!K71</f>
        <v>1</v>
      </c>
      <c r="K6" s="130">
        <v>3</v>
      </c>
      <c r="L6" s="126" t="s">
        <v>225</v>
      </c>
      <c r="M6" s="10" t="s">
        <v>226</v>
      </c>
    </row>
    <row r="7" spans="1:13" ht="12.75">
      <c r="A7" s="160"/>
      <c r="B7" s="157"/>
      <c r="C7" s="18" t="str">
        <f>'chip Inf Inicial'!B75</f>
        <v>MEDICIÓN POSTERIOR</v>
      </c>
      <c r="D7" s="22">
        <v>0.9533333333333333</v>
      </c>
      <c r="E7" s="22">
        <v>0.9533333333333333</v>
      </c>
      <c r="F7" s="22">
        <v>0.8506666666666667</v>
      </c>
      <c r="G7" s="22">
        <v>0.8186666666666667</v>
      </c>
      <c r="H7" s="22">
        <v>0.7719999999999999</v>
      </c>
      <c r="I7" s="22">
        <v>0.8373333333333333</v>
      </c>
      <c r="J7" s="22">
        <f>+'chip Inf Inicial'!K75</f>
        <v>0.8373333333333333</v>
      </c>
      <c r="K7" s="131">
        <v>10</v>
      </c>
      <c r="L7" s="162" t="s">
        <v>102</v>
      </c>
      <c r="M7" s="162"/>
    </row>
    <row r="8" spans="1:13" ht="17.25" customHeight="1" thickBot="1">
      <c r="A8" s="161"/>
      <c r="B8" s="158"/>
      <c r="C8" s="19" t="str">
        <f>'chip Inf Inicial'!B86</f>
        <v>PRESENTACIÓN DE ESTADOS FINANCIEROS</v>
      </c>
      <c r="D8" s="23">
        <v>0.7525</v>
      </c>
      <c r="E8" s="23">
        <v>0.8</v>
      </c>
      <c r="F8" s="23">
        <v>0.7000000000000001</v>
      </c>
      <c r="G8" s="23">
        <v>1</v>
      </c>
      <c r="H8" s="23">
        <v>1</v>
      </c>
      <c r="I8" s="23">
        <v>0.9139999999999999</v>
      </c>
      <c r="J8" s="23">
        <f>+'chip Inf Inicial'!K86</f>
        <v>0.8944999999999999</v>
      </c>
      <c r="K8" s="130">
        <v>16</v>
      </c>
      <c r="L8" s="163"/>
      <c r="M8" s="163"/>
    </row>
    <row r="9" spans="1:13" ht="16.5" customHeight="1" thickBot="1">
      <c r="A9" s="154" t="str">
        <f>'chip Inf Inicial'!B103</f>
        <v>RENDICIÓN DE CUENTAS E INFORMACIÓN A PARTES INTERESADAS</v>
      </c>
      <c r="B9" s="155"/>
      <c r="C9" s="146"/>
      <c r="D9" s="20">
        <v>0.32</v>
      </c>
      <c r="E9" s="20">
        <v>1</v>
      </c>
      <c r="F9" s="20">
        <v>1</v>
      </c>
      <c r="G9" s="20">
        <v>1</v>
      </c>
      <c r="H9" s="20">
        <v>1</v>
      </c>
      <c r="I9" s="20">
        <v>1</v>
      </c>
      <c r="J9" s="20">
        <f>+'chip Inf Inicial'!K103</f>
        <v>1</v>
      </c>
      <c r="K9" s="130">
        <v>3</v>
      </c>
      <c r="L9" s="12" t="s">
        <v>103</v>
      </c>
      <c r="M9" s="12" t="s">
        <v>104</v>
      </c>
    </row>
    <row r="10" spans="1:13" ht="13.5" thickBot="1">
      <c r="A10" s="145" t="str">
        <f>'chip Inf Inicial'!B107</f>
        <v>GESTIÓN DEL RIESGO CONTABLE</v>
      </c>
      <c r="B10" s="146"/>
      <c r="C10" s="146"/>
      <c r="D10" s="20">
        <v>0.63</v>
      </c>
      <c r="E10" s="20">
        <v>0.8049999999999999</v>
      </c>
      <c r="F10" s="20">
        <v>0.74</v>
      </c>
      <c r="G10" s="20">
        <v>0.8</v>
      </c>
      <c r="H10" s="20">
        <v>0.9</v>
      </c>
      <c r="I10" s="20">
        <v>0.9</v>
      </c>
      <c r="J10" s="20">
        <f>+'chip Inf Inicial'!K107</f>
        <v>0.9299999999999999</v>
      </c>
      <c r="K10" s="130">
        <v>12</v>
      </c>
      <c r="L10" s="127" t="s">
        <v>228</v>
      </c>
      <c r="M10" s="13" t="s">
        <v>105</v>
      </c>
    </row>
    <row r="11" spans="1:13" ht="13.5" customHeight="1" thickBot="1">
      <c r="A11" s="5"/>
      <c r="B11" s="4"/>
      <c r="C11" s="16" t="s">
        <v>221</v>
      </c>
      <c r="D11" s="24">
        <v>0.8641666666666665</v>
      </c>
      <c r="E11" s="24">
        <v>0.9154166666666667</v>
      </c>
      <c r="F11" s="24">
        <v>0.8599375</v>
      </c>
      <c r="G11" s="107">
        <v>0.8466874999999998</v>
      </c>
      <c r="H11" s="107">
        <v>0.9300208333333333</v>
      </c>
      <c r="I11" s="107">
        <v>0.9277291666666665</v>
      </c>
      <c r="J11" s="107">
        <f>+'chip Inf Inicial'!K3</f>
        <v>0.9129999999999997</v>
      </c>
      <c r="K11" s="132" t="s">
        <v>216</v>
      </c>
      <c r="L11" s="128" t="s">
        <v>229</v>
      </c>
      <c r="M11" s="14" t="s">
        <v>106</v>
      </c>
    </row>
    <row r="12" spans="1:13" ht="16.5" thickBot="1">
      <c r="A12" s="6"/>
      <c r="B12" s="7"/>
      <c r="C12" s="8" t="s">
        <v>219</v>
      </c>
      <c r="D12" s="106">
        <v>4.320833333333333</v>
      </c>
      <c r="E12" s="106">
        <v>4.577083333333333</v>
      </c>
      <c r="F12" s="106">
        <v>4.2996875</v>
      </c>
      <c r="G12" s="106">
        <v>4.233437499999999</v>
      </c>
      <c r="H12" s="106">
        <v>4.650104166666667</v>
      </c>
      <c r="I12" s="106">
        <v>4.6386458333333325</v>
      </c>
      <c r="J12" s="106">
        <f>J11*5</f>
        <v>4.564999999999999</v>
      </c>
      <c r="K12" s="133" t="str">
        <f>+'chip Inf Inicial'!G128</f>
        <v>EFICIENTE</v>
      </c>
      <c r="L12" s="129" t="s">
        <v>230</v>
      </c>
      <c r="M12" s="15" t="s">
        <v>107</v>
      </c>
    </row>
    <row r="13" spans="12:13" ht="12.75">
      <c r="L13" s="1"/>
      <c r="M13" s="1"/>
    </row>
  </sheetData>
  <sheetProtection/>
  <mergeCells count="8">
    <mergeCell ref="A10:C10"/>
    <mergeCell ref="L2:M2"/>
    <mergeCell ref="A1:C1"/>
    <mergeCell ref="A2:C2"/>
    <mergeCell ref="A9:C9"/>
    <mergeCell ref="B3:B8"/>
    <mergeCell ref="A3:A8"/>
    <mergeCell ref="L7:M8"/>
  </mergeCells>
  <printOptions/>
  <pageMargins left="0.7" right="0.7" top="0.75" bottom="0.75" header="0.3" footer="0.3"/>
  <pageSetup orientation="portrait" paperSize="9"/>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sheetPr>
    <tabColor rgb="FF0070C0"/>
    <pageSetUpPr fitToPage="1"/>
  </sheetPr>
  <dimension ref="A1:Q138"/>
  <sheetViews>
    <sheetView tabSelected="1" view="pageBreakPreview" zoomScale="70" zoomScaleNormal="70" zoomScaleSheetLayoutView="70" zoomScalePageLayoutView="0" workbookViewId="0" topLeftCell="A1">
      <selection activeCell="A1" sqref="A1:A2"/>
    </sheetView>
  </sheetViews>
  <sheetFormatPr defaultColWidth="11.421875" defaultRowHeight="12.75"/>
  <cols>
    <col min="1" max="1" width="8.7109375" style="102" customWidth="1"/>
    <col min="2" max="2" width="54.140625" style="74" customWidth="1"/>
    <col min="3" max="3" width="23.57421875" style="31" customWidth="1"/>
    <col min="4" max="4" width="92.28125" style="117" customWidth="1"/>
    <col min="5" max="5" width="127.421875" style="103" customWidth="1"/>
    <col min="6" max="6" width="101.57421875" style="103" customWidth="1"/>
    <col min="7" max="7" width="16.28125" style="103" customWidth="1"/>
    <col min="8" max="8" width="9.8515625" style="103" customWidth="1"/>
    <col min="9" max="9" width="8.8515625" style="103" customWidth="1"/>
    <col min="10" max="10" width="12.140625" style="103" customWidth="1"/>
    <col min="11" max="11" width="10.7109375" style="103" customWidth="1"/>
    <col min="12" max="12" width="11.28125" style="103" customWidth="1"/>
    <col min="13" max="13" width="15.28125" style="31" customWidth="1"/>
    <col min="14" max="14" width="16.00390625" style="31" customWidth="1"/>
    <col min="15" max="15" width="11.421875" style="31" customWidth="1"/>
    <col min="16" max="16" width="15.00390625" style="31" customWidth="1"/>
    <col min="17" max="17" width="13.57421875" style="31" customWidth="1"/>
    <col min="18" max="16384" width="11.421875" style="31" customWidth="1"/>
  </cols>
  <sheetData>
    <row r="1" spans="1:12" ht="36.75" thickBot="1">
      <c r="A1" s="172"/>
      <c r="B1" s="29" t="s">
        <v>0</v>
      </c>
      <c r="C1" s="173"/>
      <c r="D1" s="164"/>
      <c r="E1" s="173"/>
      <c r="F1" s="30"/>
      <c r="G1" s="174"/>
      <c r="H1" s="173"/>
      <c r="I1" s="30"/>
      <c r="J1" s="175" t="s">
        <v>217</v>
      </c>
      <c r="K1" s="27">
        <f>AVERAGE(K4,K41,K50,K55,K71,K75,K86,K103,K107)</f>
        <v>0.9324629629629629</v>
      </c>
      <c r="L1" s="25"/>
    </row>
    <row r="2" spans="1:16" ht="18.75" thickBot="1">
      <c r="A2" s="172"/>
      <c r="B2" s="29" t="s">
        <v>1</v>
      </c>
      <c r="C2" s="173"/>
      <c r="D2" s="164"/>
      <c r="E2" s="173"/>
      <c r="F2" s="30"/>
      <c r="G2" s="174"/>
      <c r="H2" s="173"/>
      <c r="I2" s="30"/>
      <c r="J2" s="175"/>
      <c r="K2" s="28"/>
      <c r="L2" s="26"/>
      <c r="M2" s="31" t="s">
        <v>108</v>
      </c>
      <c r="P2" s="31" t="s">
        <v>109</v>
      </c>
    </row>
    <row r="3" spans="1:17" ht="54.75" thickBot="1">
      <c r="A3" s="32"/>
      <c r="B3" s="33" t="s">
        <v>2</v>
      </c>
      <c r="C3" s="34"/>
      <c r="D3" s="111"/>
      <c r="E3" s="34"/>
      <c r="F3" s="34"/>
      <c r="G3" s="34"/>
      <c r="H3" s="34"/>
      <c r="I3" s="34"/>
      <c r="J3" s="34" t="s">
        <v>218</v>
      </c>
      <c r="K3" s="36">
        <f>AVERAGE(K5:K38,K43,K42:K49,K51:K54,K56:K70,K72:K74,K76:K85,K87:K102,K104:K106,K108:K119)</f>
        <v>0.9129999999999997</v>
      </c>
      <c r="L3" s="25"/>
      <c r="M3" s="169" t="s">
        <v>95</v>
      </c>
      <c r="N3" s="170"/>
      <c r="O3" s="171"/>
      <c r="P3" s="169" t="s">
        <v>96</v>
      </c>
      <c r="Q3" s="170"/>
    </row>
    <row r="4" spans="1:17" ht="66" customHeight="1" thickBot="1">
      <c r="A4" s="37"/>
      <c r="B4" s="38" t="s">
        <v>3</v>
      </c>
      <c r="C4" s="40" t="s">
        <v>246</v>
      </c>
      <c r="D4" s="112" t="s">
        <v>243</v>
      </c>
      <c r="E4" s="41" t="s">
        <v>244</v>
      </c>
      <c r="F4" s="41" t="s">
        <v>465</v>
      </c>
      <c r="G4" s="38" t="s">
        <v>4</v>
      </c>
      <c r="H4" s="38" t="s">
        <v>104</v>
      </c>
      <c r="I4" s="38" t="s">
        <v>212</v>
      </c>
      <c r="J4" s="38" t="s">
        <v>220</v>
      </c>
      <c r="K4" s="36">
        <f>AVERAGE(K5:K38)</f>
        <v>0.9183333333333332</v>
      </c>
      <c r="L4" s="25"/>
      <c r="M4" s="42" t="s">
        <v>97</v>
      </c>
      <c r="N4" s="43" t="s">
        <v>98</v>
      </c>
      <c r="O4" s="171"/>
      <c r="P4" s="42" t="s">
        <v>97</v>
      </c>
      <c r="Q4" s="44" t="s">
        <v>98</v>
      </c>
    </row>
    <row r="5" spans="1:17" ht="165.75" customHeight="1" thickBot="1">
      <c r="A5" s="45">
        <v>1</v>
      </c>
      <c r="B5" s="46" t="s">
        <v>186</v>
      </c>
      <c r="C5" s="109" t="s">
        <v>247</v>
      </c>
      <c r="D5" s="113" t="s">
        <v>309</v>
      </c>
      <c r="E5" s="118" t="s">
        <v>341</v>
      </c>
      <c r="F5" s="119" t="s">
        <v>444</v>
      </c>
      <c r="G5" s="51" t="s">
        <v>7</v>
      </c>
      <c r="H5" s="48" t="s">
        <v>99</v>
      </c>
      <c r="I5" s="49">
        <v>0.3</v>
      </c>
      <c r="J5" s="52">
        <f>I5</f>
        <v>0.3</v>
      </c>
      <c r="K5" s="52">
        <f>+J5+J6</f>
        <v>0.9299999999999999</v>
      </c>
      <c r="L5" s="53"/>
      <c r="M5" s="54" t="s">
        <v>99</v>
      </c>
      <c r="N5" s="55">
        <v>0.3</v>
      </c>
      <c r="O5" s="171"/>
      <c r="P5" s="54" t="s">
        <v>99</v>
      </c>
      <c r="Q5" s="55">
        <v>0.7</v>
      </c>
    </row>
    <row r="6" spans="1:17" ht="72.75" customHeight="1" thickBot="1">
      <c r="A6" s="56" t="s">
        <v>8</v>
      </c>
      <c r="B6" s="57" t="s">
        <v>182</v>
      </c>
      <c r="C6" s="109" t="s">
        <v>248</v>
      </c>
      <c r="D6" s="113" t="s">
        <v>252</v>
      </c>
      <c r="E6" s="118" t="s">
        <v>466</v>
      </c>
      <c r="F6" s="119" t="s">
        <v>342</v>
      </c>
      <c r="G6" s="59" t="s">
        <v>9</v>
      </c>
      <c r="H6" s="49" t="s">
        <v>99</v>
      </c>
      <c r="I6" s="49">
        <v>0.7</v>
      </c>
      <c r="J6" s="167">
        <f>AVERAGE(I6:I9)</f>
        <v>0.6299999999999999</v>
      </c>
      <c r="K6" s="52"/>
      <c r="L6" s="53"/>
      <c r="M6" s="54" t="s">
        <v>100</v>
      </c>
      <c r="N6" s="55">
        <v>0.18</v>
      </c>
      <c r="O6" s="171"/>
      <c r="P6" s="54" t="s">
        <v>100</v>
      </c>
      <c r="Q6" s="55">
        <v>0.42</v>
      </c>
    </row>
    <row r="7" spans="1:17" ht="409.5" customHeight="1" thickBot="1">
      <c r="A7" s="56" t="s">
        <v>10</v>
      </c>
      <c r="B7" s="57" t="s">
        <v>183</v>
      </c>
      <c r="C7" s="109" t="s">
        <v>248</v>
      </c>
      <c r="D7" s="123" t="s">
        <v>310</v>
      </c>
      <c r="E7" s="176" t="s">
        <v>477</v>
      </c>
      <c r="F7" s="177" t="s">
        <v>478</v>
      </c>
      <c r="G7" s="59" t="s">
        <v>235</v>
      </c>
      <c r="H7" s="49" t="s">
        <v>100</v>
      </c>
      <c r="I7" s="49">
        <v>0.42</v>
      </c>
      <c r="J7" s="167"/>
      <c r="K7" s="52"/>
      <c r="L7" s="53"/>
      <c r="M7" s="54" t="s">
        <v>101</v>
      </c>
      <c r="N7" s="55">
        <v>0.06</v>
      </c>
      <c r="O7" s="171"/>
      <c r="P7" s="54" t="s">
        <v>101</v>
      </c>
      <c r="Q7" s="55">
        <v>0.14</v>
      </c>
    </row>
    <row r="8" spans="1:12" ht="124.5" customHeight="1" thickBot="1">
      <c r="A8" s="56" t="s">
        <v>11</v>
      </c>
      <c r="B8" s="57" t="s">
        <v>184</v>
      </c>
      <c r="C8" s="109" t="s">
        <v>248</v>
      </c>
      <c r="D8" s="113" t="s">
        <v>253</v>
      </c>
      <c r="E8" s="120" t="s">
        <v>343</v>
      </c>
      <c r="F8" s="121" t="s">
        <v>342</v>
      </c>
      <c r="G8" s="59" t="s">
        <v>9</v>
      </c>
      <c r="H8" s="49" t="s">
        <v>99</v>
      </c>
      <c r="I8" s="49">
        <v>0.7</v>
      </c>
      <c r="J8" s="167"/>
      <c r="K8" s="52"/>
      <c r="L8" s="53"/>
    </row>
    <row r="9" spans="1:12" ht="72.75" customHeight="1" thickBot="1">
      <c r="A9" s="56" t="s">
        <v>12</v>
      </c>
      <c r="B9" s="57" t="s">
        <v>185</v>
      </c>
      <c r="C9" s="109" t="s">
        <v>248</v>
      </c>
      <c r="D9" s="113" t="s">
        <v>311</v>
      </c>
      <c r="E9" s="120" t="s">
        <v>344</v>
      </c>
      <c r="F9" s="121" t="s">
        <v>342</v>
      </c>
      <c r="G9" s="59" t="s">
        <v>9</v>
      </c>
      <c r="H9" s="49" t="s">
        <v>99</v>
      </c>
      <c r="I9" s="49">
        <v>0.7</v>
      </c>
      <c r="J9" s="167"/>
      <c r="K9" s="52"/>
      <c r="L9" s="53"/>
    </row>
    <row r="10" spans="1:13" ht="192" customHeight="1" thickBot="1">
      <c r="A10" s="45">
        <v>2</v>
      </c>
      <c r="B10" s="60" t="s">
        <v>207</v>
      </c>
      <c r="C10" s="109" t="s">
        <v>251</v>
      </c>
      <c r="D10" s="113" t="s">
        <v>312</v>
      </c>
      <c r="E10" s="120" t="s">
        <v>345</v>
      </c>
      <c r="F10" s="121" t="s">
        <v>342</v>
      </c>
      <c r="G10" s="51" t="s">
        <v>7</v>
      </c>
      <c r="H10" s="48" t="s">
        <v>99</v>
      </c>
      <c r="I10" s="49">
        <v>0.3</v>
      </c>
      <c r="J10" s="52">
        <f>I10</f>
        <v>0.3</v>
      </c>
      <c r="K10" s="52">
        <f>+J10+J11</f>
        <v>0.8599999999999999</v>
      </c>
      <c r="L10" s="53"/>
      <c r="M10" s="61" t="s">
        <v>102</v>
      </c>
    </row>
    <row r="11" spans="1:13" ht="77.25" customHeight="1" thickBot="1">
      <c r="A11" s="56" t="s">
        <v>13</v>
      </c>
      <c r="B11" s="57" t="s">
        <v>187</v>
      </c>
      <c r="C11" s="109" t="s">
        <v>251</v>
      </c>
      <c r="D11" s="113" t="s">
        <v>313</v>
      </c>
      <c r="E11" s="142" t="s">
        <v>451</v>
      </c>
      <c r="F11" s="119" t="s">
        <v>346</v>
      </c>
      <c r="G11" s="59" t="s">
        <v>9</v>
      </c>
      <c r="H11" s="49" t="s">
        <v>100</v>
      </c>
      <c r="I11" s="49">
        <v>0.42</v>
      </c>
      <c r="J11" s="167">
        <f>AVERAGE(I11:I12)</f>
        <v>0.5599999999999999</v>
      </c>
      <c r="K11" s="52"/>
      <c r="L11" s="53"/>
      <c r="M11" s="62"/>
    </row>
    <row r="12" spans="1:14" ht="101.25" customHeight="1" thickBot="1">
      <c r="A12" s="56" t="s">
        <v>14</v>
      </c>
      <c r="B12" s="57" t="s">
        <v>188</v>
      </c>
      <c r="C12" s="109" t="s">
        <v>251</v>
      </c>
      <c r="D12" s="113" t="s">
        <v>314</v>
      </c>
      <c r="E12" s="120" t="s">
        <v>348</v>
      </c>
      <c r="F12" s="121" t="s">
        <v>347</v>
      </c>
      <c r="G12" s="59" t="s">
        <v>9</v>
      </c>
      <c r="H12" s="49" t="s">
        <v>99</v>
      </c>
      <c r="I12" s="49">
        <v>0.7</v>
      </c>
      <c r="J12" s="167"/>
      <c r="K12" s="52"/>
      <c r="L12" s="53"/>
      <c r="M12" s="63" t="s">
        <v>103</v>
      </c>
      <c r="N12" s="63" t="s">
        <v>104</v>
      </c>
    </row>
    <row r="13" spans="1:14" ht="266.25" customHeight="1" thickBot="1">
      <c r="A13" s="45">
        <v>3</v>
      </c>
      <c r="B13" s="64" t="s">
        <v>189</v>
      </c>
      <c r="C13" s="109" t="s">
        <v>248</v>
      </c>
      <c r="D13" s="113" t="s">
        <v>315</v>
      </c>
      <c r="E13" s="120" t="s">
        <v>350</v>
      </c>
      <c r="F13" s="121" t="s">
        <v>349</v>
      </c>
      <c r="G13" s="51" t="s">
        <v>7</v>
      </c>
      <c r="H13" s="48" t="s">
        <v>99</v>
      </c>
      <c r="I13" s="49">
        <v>0.3</v>
      </c>
      <c r="J13" s="52">
        <f>I13</f>
        <v>0.3</v>
      </c>
      <c r="K13" s="52">
        <f>+J13+J14</f>
        <v>0.9999999999999998</v>
      </c>
      <c r="L13" s="53"/>
      <c r="M13" s="66" t="s">
        <v>237</v>
      </c>
      <c r="N13" s="67" t="s">
        <v>105</v>
      </c>
    </row>
    <row r="14" spans="1:14" ht="51.75" customHeight="1" thickBot="1">
      <c r="A14" s="56" t="s">
        <v>15</v>
      </c>
      <c r="B14" s="68" t="s">
        <v>181</v>
      </c>
      <c r="C14" s="109" t="s">
        <v>248</v>
      </c>
      <c r="D14" s="113" t="s">
        <v>293</v>
      </c>
      <c r="E14" s="120" t="s">
        <v>459</v>
      </c>
      <c r="F14" s="121" t="s">
        <v>347</v>
      </c>
      <c r="G14" s="59" t="s">
        <v>9</v>
      </c>
      <c r="H14" s="49" t="s">
        <v>99</v>
      </c>
      <c r="I14" s="49">
        <v>0.7</v>
      </c>
      <c r="J14" s="167">
        <f>AVERAGE(I14:I16)</f>
        <v>0.6999999999999998</v>
      </c>
      <c r="K14" s="52"/>
      <c r="L14" s="53"/>
      <c r="M14" s="69" t="s">
        <v>238</v>
      </c>
      <c r="N14" s="70" t="s">
        <v>106</v>
      </c>
    </row>
    <row r="15" spans="1:14" ht="144.75" customHeight="1" thickBot="1">
      <c r="A15" s="56" t="s">
        <v>16</v>
      </c>
      <c r="B15" s="68" t="s">
        <v>180</v>
      </c>
      <c r="C15" s="109" t="s">
        <v>248</v>
      </c>
      <c r="D15" s="113" t="s">
        <v>294</v>
      </c>
      <c r="E15" s="120" t="s">
        <v>351</v>
      </c>
      <c r="F15" s="121" t="s">
        <v>352</v>
      </c>
      <c r="G15" s="59" t="s">
        <v>9</v>
      </c>
      <c r="H15" s="49" t="s">
        <v>99</v>
      </c>
      <c r="I15" s="49">
        <v>0.7</v>
      </c>
      <c r="J15" s="167"/>
      <c r="K15" s="52"/>
      <c r="L15" s="53"/>
      <c r="M15" s="71" t="s">
        <v>239</v>
      </c>
      <c r="N15" s="72" t="s">
        <v>107</v>
      </c>
    </row>
    <row r="16" spans="1:12" ht="84.75" customHeight="1" thickBot="1">
      <c r="A16" s="56" t="s">
        <v>17</v>
      </c>
      <c r="B16" s="68" t="s">
        <v>179</v>
      </c>
      <c r="C16" s="109" t="s">
        <v>248</v>
      </c>
      <c r="D16" s="113" t="s">
        <v>254</v>
      </c>
      <c r="E16" s="120" t="s">
        <v>353</v>
      </c>
      <c r="F16" s="121" t="s">
        <v>342</v>
      </c>
      <c r="G16" s="59" t="s">
        <v>9</v>
      </c>
      <c r="H16" s="49" t="s">
        <v>99</v>
      </c>
      <c r="I16" s="49">
        <v>0.7</v>
      </c>
      <c r="J16" s="167"/>
      <c r="K16" s="52"/>
      <c r="L16" s="53"/>
    </row>
    <row r="17" spans="1:12" ht="105" customHeight="1" thickBot="1">
      <c r="A17" s="45">
        <v>4</v>
      </c>
      <c r="B17" s="60" t="s">
        <v>178</v>
      </c>
      <c r="C17" s="109" t="s">
        <v>250</v>
      </c>
      <c r="D17" s="113" t="s">
        <v>295</v>
      </c>
      <c r="E17" s="120" t="s">
        <v>354</v>
      </c>
      <c r="F17" s="121" t="s">
        <v>342</v>
      </c>
      <c r="G17" s="51" t="s">
        <v>7</v>
      </c>
      <c r="H17" s="48" t="s">
        <v>99</v>
      </c>
      <c r="I17" s="49">
        <v>0.3</v>
      </c>
      <c r="J17" s="52">
        <f>I17</f>
        <v>0.3</v>
      </c>
      <c r="K17" s="52">
        <f>+J17+J18</f>
        <v>1</v>
      </c>
      <c r="L17" s="53"/>
    </row>
    <row r="18" spans="1:12" ht="42" customHeight="1" thickBot="1">
      <c r="A18" s="56" t="s">
        <v>18</v>
      </c>
      <c r="B18" s="57" t="s">
        <v>177</v>
      </c>
      <c r="C18" s="109" t="s">
        <v>250</v>
      </c>
      <c r="D18" s="113" t="s">
        <v>296</v>
      </c>
      <c r="E18" s="120" t="s">
        <v>355</v>
      </c>
      <c r="F18" s="121" t="s">
        <v>347</v>
      </c>
      <c r="G18" s="59" t="s">
        <v>9</v>
      </c>
      <c r="H18" s="49" t="s">
        <v>99</v>
      </c>
      <c r="I18" s="49">
        <v>0.7</v>
      </c>
      <c r="J18" s="167">
        <f>AVERAGE(I18:I19)</f>
        <v>0.7</v>
      </c>
      <c r="K18" s="52"/>
      <c r="L18" s="53"/>
    </row>
    <row r="19" spans="1:12" ht="142.5" customHeight="1" thickBot="1">
      <c r="A19" s="56" t="s">
        <v>19</v>
      </c>
      <c r="B19" s="57" t="s">
        <v>190</v>
      </c>
      <c r="C19" s="109" t="s">
        <v>250</v>
      </c>
      <c r="D19" s="113" t="s">
        <v>316</v>
      </c>
      <c r="E19" s="120" t="s">
        <v>356</v>
      </c>
      <c r="F19" s="121" t="s">
        <v>347</v>
      </c>
      <c r="G19" s="59" t="s">
        <v>9</v>
      </c>
      <c r="H19" s="49" t="s">
        <v>99</v>
      </c>
      <c r="I19" s="49">
        <v>0.7</v>
      </c>
      <c r="J19" s="167"/>
      <c r="K19" s="52"/>
      <c r="L19" s="53"/>
    </row>
    <row r="20" spans="1:12" ht="192" customHeight="1" thickBot="1">
      <c r="A20" s="45">
        <v>5</v>
      </c>
      <c r="B20" s="46" t="s">
        <v>210</v>
      </c>
      <c r="C20" s="109" t="s">
        <v>248</v>
      </c>
      <c r="D20" s="113" t="s">
        <v>258</v>
      </c>
      <c r="E20" s="120" t="s">
        <v>357</v>
      </c>
      <c r="F20" s="121" t="s">
        <v>342</v>
      </c>
      <c r="G20" s="51" t="s">
        <v>7</v>
      </c>
      <c r="H20" s="48" t="s">
        <v>99</v>
      </c>
      <c r="I20" s="49">
        <v>0.3</v>
      </c>
      <c r="J20" s="52">
        <f>I20</f>
        <v>0.3</v>
      </c>
      <c r="K20" s="52">
        <f>+J20+J21</f>
        <v>0.8599999999999999</v>
      </c>
      <c r="L20" s="53"/>
    </row>
    <row r="21" spans="1:12" ht="60.75" customHeight="1" thickBot="1">
      <c r="A21" s="56" t="s">
        <v>20</v>
      </c>
      <c r="B21" s="57" t="s">
        <v>191</v>
      </c>
      <c r="C21" s="109" t="s">
        <v>248</v>
      </c>
      <c r="D21" s="113" t="s">
        <v>317</v>
      </c>
      <c r="E21" s="120" t="s">
        <v>460</v>
      </c>
      <c r="F21" s="121" t="s">
        <v>347</v>
      </c>
      <c r="G21" s="59" t="s">
        <v>9</v>
      </c>
      <c r="H21" s="49" t="s">
        <v>99</v>
      </c>
      <c r="I21" s="49">
        <v>0.7</v>
      </c>
      <c r="J21" s="167">
        <f>AVERAGE(I21:I22)</f>
        <v>0.5599999999999999</v>
      </c>
      <c r="K21" s="52"/>
      <c r="L21" s="53"/>
    </row>
    <row r="22" spans="1:12" ht="121.5" customHeight="1" thickBot="1">
      <c r="A22" s="56" t="s">
        <v>21</v>
      </c>
      <c r="B22" s="57" t="s">
        <v>192</v>
      </c>
      <c r="C22" s="109" t="s">
        <v>248</v>
      </c>
      <c r="D22" s="113" t="s">
        <v>318</v>
      </c>
      <c r="E22" s="143" t="s">
        <v>467</v>
      </c>
      <c r="F22" s="121" t="s">
        <v>358</v>
      </c>
      <c r="G22" s="59" t="s">
        <v>9</v>
      </c>
      <c r="H22" s="49" t="s">
        <v>100</v>
      </c>
      <c r="I22" s="49">
        <v>0.42</v>
      </c>
      <c r="J22" s="167"/>
      <c r="K22" s="52"/>
      <c r="L22" s="53"/>
    </row>
    <row r="23" spans="1:12" ht="184.5" customHeight="1" thickBot="1">
      <c r="A23" s="45">
        <v>6</v>
      </c>
      <c r="B23" s="60" t="s">
        <v>193</v>
      </c>
      <c r="C23" s="109" t="s">
        <v>248</v>
      </c>
      <c r="D23" s="113" t="s">
        <v>256</v>
      </c>
      <c r="E23" s="118" t="s">
        <v>359</v>
      </c>
      <c r="F23" s="119" t="s">
        <v>347</v>
      </c>
      <c r="G23" s="51" t="s">
        <v>7</v>
      </c>
      <c r="H23" s="48" t="s">
        <v>99</v>
      </c>
      <c r="I23" s="49">
        <v>0.3</v>
      </c>
      <c r="J23" s="52">
        <f>I23</f>
        <v>0.3</v>
      </c>
      <c r="K23" s="52">
        <f>+J23+J24</f>
        <v>1</v>
      </c>
      <c r="L23" s="53"/>
    </row>
    <row r="24" spans="1:12" ht="91.5" customHeight="1" thickBot="1">
      <c r="A24" s="56" t="s">
        <v>22</v>
      </c>
      <c r="B24" s="73" t="s">
        <v>194</v>
      </c>
      <c r="C24" s="109" t="s">
        <v>248</v>
      </c>
      <c r="D24" s="113" t="s">
        <v>255</v>
      </c>
      <c r="E24" s="120" t="s">
        <v>460</v>
      </c>
      <c r="F24" s="121" t="s">
        <v>362</v>
      </c>
      <c r="G24" s="59" t="s">
        <v>9</v>
      </c>
      <c r="H24" s="49" t="s">
        <v>99</v>
      </c>
      <c r="I24" s="49">
        <v>0.7</v>
      </c>
      <c r="J24" s="167">
        <f>AVERAGE(I24:I25)</f>
        <v>0.7</v>
      </c>
      <c r="K24" s="52"/>
      <c r="L24" s="53"/>
    </row>
    <row r="25" spans="1:12" ht="59.25" customHeight="1" thickBot="1">
      <c r="A25" s="56" t="s">
        <v>23</v>
      </c>
      <c r="B25" s="57" t="s">
        <v>195</v>
      </c>
      <c r="C25" s="109" t="s">
        <v>248</v>
      </c>
      <c r="D25" s="113" t="s">
        <v>257</v>
      </c>
      <c r="E25" s="118" t="s">
        <v>360</v>
      </c>
      <c r="F25" s="119" t="s">
        <v>347</v>
      </c>
      <c r="G25" s="59" t="s">
        <v>9</v>
      </c>
      <c r="H25" s="49" t="s">
        <v>99</v>
      </c>
      <c r="I25" s="49">
        <v>0.7</v>
      </c>
      <c r="J25" s="167"/>
      <c r="K25" s="52"/>
      <c r="L25" s="53"/>
    </row>
    <row r="26" spans="1:12" ht="198" customHeight="1" thickBot="1">
      <c r="A26" s="45">
        <v>7</v>
      </c>
      <c r="B26" s="60" t="s">
        <v>196</v>
      </c>
      <c r="C26" s="109" t="s">
        <v>248</v>
      </c>
      <c r="D26" s="113" t="s">
        <v>452</v>
      </c>
      <c r="E26" s="118" t="s">
        <v>361</v>
      </c>
      <c r="F26" s="119" t="s">
        <v>445</v>
      </c>
      <c r="G26" s="51" t="s">
        <v>7</v>
      </c>
      <c r="H26" s="48" t="s">
        <v>99</v>
      </c>
      <c r="I26" s="49">
        <v>0.3</v>
      </c>
      <c r="J26" s="52">
        <f>I26</f>
        <v>0.3</v>
      </c>
      <c r="K26" s="52">
        <f>+J26+J27</f>
        <v>0.8599999999999999</v>
      </c>
      <c r="L26" s="53"/>
    </row>
    <row r="27" spans="1:12" ht="56.25" customHeight="1" thickBot="1">
      <c r="A27" s="56" t="s">
        <v>24</v>
      </c>
      <c r="B27" s="73" t="s">
        <v>194</v>
      </c>
      <c r="C27" s="109" t="s">
        <v>248</v>
      </c>
      <c r="D27" s="113" t="s">
        <v>317</v>
      </c>
      <c r="E27" s="120" t="s">
        <v>460</v>
      </c>
      <c r="F27" s="119" t="s">
        <v>347</v>
      </c>
      <c r="G27" s="59" t="s">
        <v>9</v>
      </c>
      <c r="H27" s="49" t="s">
        <v>99</v>
      </c>
      <c r="I27" s="49">
        <v>0.7</v>
      </c>
      <c r="J27" s="167">
        <f>AVERAGE(I27:I28)</f>
        <v>0.5599999999999999</v>
      </c>
      <c r="K27" s="52"/>
      <c r="L27" s="53"/>
    </row>
    <row r="28" spans="1:12" ht="409.5" customHeight="1" thickBot="1">
      <c r="A28" s="56" t="s">
        <v>25</v>
      </c>
      <c r="B28" s="57" t="s">
        <v>197</v>
      </c>
      <c r="C28" s="109" t="s">
        <v>248</v>
      </c>
      <c r="D28" s="113" t="s">
        <v>319</v>
      </c>
      <c r="E28" s="142" t="s">
        <v>455</v>
      </c>
      <c r="F28" s="119" t="s">
        <v>473</v>
      </c>
      <c r="G28" s="59" t="s">
        <v>9</v>
      </c>
      <c r="H28" s="49" t="s">
        <v>100</v>
      </c>
      <c r="I28" s="49">
        <v>0.42</v>
      </c>
      <c r="J28" s="167"/>
      <c r="K28" s="52"/>
      <c r="L28" s="53"/>
    </row>
    <row r="29" spans="1:12" ht="143.25" customHeight="1" thickBot="1">
      <c r="A29" s="45">
        <v>8</v>
      </c>
      <c r="B29" s="64" t="s">
        <v>198</v>
      </c>
      <c r="C29" s="109" t="s">
        <v>248</v>
      </c>
      <c r="D29" s="113" t="s">
        <v>259</v>
      </c>
      <c r="E29" s="118" t="s">
        <v>363</v>
      </c>
      <c r="F29" s="119" t="s">
        <v>347</v>
      </c>
      <c r="G29" s="51" t="s">
        <v>7</v>
      </c>
      <c r="H29" s="48" t="s">
        <v>99</v>
      </c>
      <c r="I29" s="49">
        <v>0.3</v>
      </c>
      <c r="J29" s="52">
        <f>I29</f>
        <v>0.3</v>
      </c>
      <c r="K29" s="52">
        <f>+J29+J30</f>
        <v>0.8599999999999999</v>
      </c>
      <c r="L29" s="53"/>
    </row>
    <row r="30" spans="1:12" ht="69" customHeight="1" thickBot="1">
      <c r="A30" s="56" t="s">
        <v>26</v>
      </c>
      <c r="B30" s="57" t="s">
        <v>199</v>
      </c>
      <c r="C30" s="109" t="s">
        <v>248</v>
      </c>
      <c r="D30" s="113" t="s">
        <v>317</v>
      </c>
      <c r="E30" s="120" t="s">
        <v>460</v>
      </c>
      <c r="F30" s="119" t="s">
        <v>347</v>
      </c>
      <c r="G30" s="59" t="s">
        <v>9</v>
      </c>
      <c r="H30" s="49" t="s">
        <v>99</v>
      </c>
      <c r="I30" s="49">
        <v>0.7</v>
      </c>
      <c r="J30" s="167">
        <f>AVERAGE(I30:I31)</f>
        <v>0.5599999999999999</v>
      </c>
      <c r="K30" s="52"/>
      <c r="L30" s="53"/>
    </row>
    <row r="31" spans="1:12" ht="249" customHeight="1" thickBot="1">
      <c r="A31" s="56" t="s">
        <v>27</v>
      </c>
      <c r="B31" s="57" t="s">
        <v>28</v>
      </c>
      <c r="C31" s="109" t="s">
        <v>248</v>
      </c>
      <c r="D31" s="113" t="s">
        <v>364</v>
      </c>
      <c r="E31" s="120" t="s">
        <v>468</v>
      </c>
      <c r="F31" s="119" t="s">
        <v>365</v>
      </c>
      <c r="G31" s="59" t="s">
        <v>9</v>
      </c>
      <c r="H31" s="49" t="s">
        <v>100</v>
      </c>
      <c r="I31" s="49">
        <v>0.42</v>
      </c>
      <c r="J31" s="167"/>
      <c r="K31" s="52"/>
      <c r="L31" s="53"/>
    </row>
    <row r="32" spans="1:12" ht="132" customHeight="1" thickBot="1">
      <c r="A32" s="45">
        <v>9</v>
      </c>
      <c r="B32" s="60" t="s">
        <v>200</v>
      </c>
      <c r="C32" s="109" t="s">
        <v>250</v>
      </c>
      <c r="D32" s="113" t="s">
        <v>297</v>
      </c>
      <c r="E32" s="118" t="s">
        <v>366</v>
      </c>
      <c r="F32" s="119" t="s">
        <v>347</v>
      </c>
      <c r="G32" s="51" t="s">
        <v>7</v>
      </c>
      <c r="H32" s="48" t="s">
        <v>99</v>
      </c>
      <c r="I32" s="49">
        <v>0.3</v>
      </c>
      <c r="J32" s="52">
        <f>I32</f>
        <v>0.3</v>
      </c>
      <c r="K32" s="52">
        <f>+J32+J33</f>
        <v>1</v>
      </c>
      <c r="L32" s="53"/>
    </row>
    <row r="33" spans="1:12" ht="183.75" customHeight="1" thickBot="1">
      <c r="A33" s="56" t="s">
        <v>29</v>
      </c>
      <c r="B33" s="73" t="s">
        <v>201</v>
      </c>
      <c r="C33" s="109" t="s">
        <v>250</v>
      </c>
      <c r="D33" s="113" t="s">
        <v>320</v>
      </c>
      <c r="E33" s="118" t="s">
        <v>469</v>
      </c>
      <c r="F33" s="119" t="s">
        <v>453</v>
      </c>
      <c r="G33" s="59" t="s">
        <v>9</v>
      </c>
      <c r="H33" s="49" t="s">
        <v>99</v>
      </c>
      <c r="I33" s="49">
        <v>0.7</v>
      </c>
      <c r="J33" s="167">
        <f>AVERAGE(I33:I34)</f>
        <v>0.7</v>
      </c>
      <c r="K33" s="52"/>
      <c r="L33" s="53"/>
    </row>
    <row r="34" spans="1:12" ht="123" customHeight="1" thickBot="1">
      <c r="A34" s="56" t="s">
        <v>30</v>
      </c>
      <c r="B34" s="57" t="s">
        <v>202</v>
      </c>
      <c r="C34" s="109" t="s">
        <v>250</v>
      </c>
      <c r="D34" s="113" t="s">
        <v>308</v>
      </c>
      <c r="E34" s="118" t="s">
        <v>367</v>
      </c>
      <c r="F34" s="119" t="s">
        <v>347</v>
      </c>
      <c r="G34" s="59" t="s">
        <v>9</v>
      </c>
      <c r="H34" s="49" t="s">
        <v>99</v>
      </c>
      <c r="I34" s="49">
        <v>0.7</v>
      </c>
      <c r="J34" s="167"/>
      <c r="K34" s="52"/>
      <c r="L34" s="53"/>
    </row>
    <row r="35" spans="1:12" ht="93" customHeight="1" thickBot="1">
      <c r="A35" s="45">
        <v>10</v>
      </c>
      <c r="B35" s="60" t="s">
        <v>203</v>
      </c>
      <c r="C35" s="109" t="s">
        <v>248</v>
      </c>
      <c r="D35" s="113" t="s">
        <v>368</v>
      </c>
      <c r="E35" s="118" t="s">
        <v>369</v>
      </c>
      <c r="F35" s="119" t="s">
        <v>342</v>
      </c>
      <c r="G35" s="51" t="s">
        <v>7</v>
      </c>
      <c r="H35" s="48" t="s">
        <v>99</v>
      </c>
      <c r="I35" s="49">
        <v>0.3</v>
      </c>
      <c r="J35" s="52">
        <f>I35</f>
        <v>0.3</v>
      </c>
      <c r="K35" s="52">
        <f>+J35+J36</f>
        <v>0.8133333333333332</v>
      </c>
      <c r="L35" s="53"/>
    </row>
    <row r="36" spans="1:13" ht="141" customHeight="1" thickBot="1">
      <c r="A36" s="56" t="s">
        <v>31</v>
      </c>
      <c r="B36" s="73" t="s">
        <v>204</v>
      </c>
      <c r="C36" s="109" t="s">
        <v>248</v>
      </c>
      <c r="D36" s="113" t="s">
        <v>320</v>
      </c>
      <c r="E36" s="118" t="s">
        <v>461</v>
      </c>
      <c r="F36" s="119" t="s">
        <v>370</v>
      </c>
      <c r="G36" s="59" t="s">
        <v>9</v>
      </c>
      <c r="H36" s="49" t="s">
        <v>100</v>
      </c>
      <c r="I36" s="49">
        <v>0.42</v>
      </c>
      <c r="J36" s="167">
        <f>AVERAGE(I36:I38)</f>
        <v>0.5133333333333333</v>
      </c>
      <c r="K36" s="52"/>
      <c r="L36" s="53"/>
      <c r="M36" s="74"/>
    </row>
    <row r="37" spans="1:13" ht="72" customHeight="1" thickBot="1">
      <c r="A37" s="56" t="s">
        <v>32</v>
      </c>
      <c r="B37" s="73" t="s">
        <v>205</v>
      </c>
      <c r="C37" s="109" t="s">
        <v>248</v>
      </c>
      <c r="D37" s="113" t="s">
        <v>260</v>
      </c>
      <c r="E37" s="118" t="s">
        <v>371</v>
      </c>
      <c r="F37" s="119" t="s">
        <v>347</v>
      </c>
      <c r="G37" s="59" t="s">
        <v>9</v>
      </c>
      <c r="H37" s="49" t="s">
        <v>99</v>
      </c>
      <c r="I37" s="49">
        <v>0.7</v>
      </c>
      <c r="J37" s="167"/>
      <c r="K37" s="52"/>
      <c r="L37" s="53"/>
      <c r="M37" s="74"/>
    </row>
    <row r="38" spans="1:12" ht="186.75" customHeight="1" thickBot="1">
      <c r="A38" s="56" t="s">
        <v>33</v>
      </c>
      <c r="B38" s="73" t="s">
        <v>208</v>
      </c>
      <c r="C38" s="109" t="s">
        <v>248</v>
      </c>
      <c r="D38" s="113" t="s">
        <v>456</v>
      </c>
      <c r="E38" s="118" t="s">
        <v>450</v>
      </c>
      <c r="F38" s="119" t="s">
        <v>372</v>
      </c>
      <c r="G38" s="59" t="s">
        <v>9</v>
      </c>
      <c r="H38" s="49" t="s">
        <v>100</v>
      </c>
      <c r="I38" s="49">
        <v>0.42</v>
      </c>
      <c r="J38" s="167"/>
      <c r="K38" s="52"/>
      <c r="L38" s="53"/>
    </row>
    <row r="39" spans="1:12" ht="30" customHeight="1" thickBot="1">
      <c r="A39" s="75"/>
      <c r="B39" s="29" t="s">
        <v>215</v>
      </c>
      <c r="C39" s="30"/>
      <c r="D39" s="114"/>
      <c r="E39" s="78"/>
      <c r="F39" s="77"/>
      <c r="G39" s="105"/>
      <c r="H39" s="30"/>
      <c r="I39" s="30">
        <v>0.42</v>
      </c>
      <c r="J39" s="76"/>
      <c r="K39" s="76"/>
      <c r="L39" s="79"/>
    </row>
    <row r="40" spans="1:12" ht="27" customHeight="1" thickBot="1">
      <c r="A40" s="32"/>
      <c r="B40" s="33" t="s">
        <v>34</v>
      </c>
      <c r="C40" s="80"/>
      <c r="D40" s="115"/>
      <c r="E40" s="78"/>
      <c r="F40" s="78"/>
      <c r="G40" s="34"/>
      <c r="H40" s="80"/>
      <c r="I40" s="80">
        <v>0.42</v>
      </c>
      <c r="J40" s="81"/>
      <c r="K40" s="81"/>
      <c r="L40" s="79"/>
    </row>
    <row r="41" spans="1:12" ht="60" customHeight="1" thickBot="1">
      <c r="A41" s="37"/>
      <c r="B41" s="38" t="s">
        <v>35</v>
      </c>
      <c r="C41" s="38"/>
      <c r="D41" s="112" t="s">
        <v>243</v>
      </c>
      <c r="E41" s="41" t="s">
        <v>244</v>
      </c>
      <c r="F41" s="41" t="s">
        <v>245</v>
      </c>
      <c r="G41" s="38" t="s">
        <v>4</v>
      </c>
      <c r="H41" s="82" t="s">
        <v>5</v>
      </c>
      <c r="I41" s="38">
        <v>0.42</v>
      </c>
      <c r="J41" s="38" t="s">
        <v>6</v>
      </c>
      <c r="K41" s="35">
        <f>AVERAGE(K42:K49)</f>
        <v>1</v>
      </c>
      <c r="L41" s="25"/>
    </row>
    <row r="42" spans="1:12" ht="255.75" customHeight="1" thickBot="1">
      <c r="A42" s="45">
        <v>11</v>
      </c>
      <c r="B42" s="60" t="s">
        <v>209</v>
      </c>
      <c r="C42" s="109" t="s">
        <v>248</v>
      </c>
      <c r="D42" s="113" t="s">
        <v>298</v>
      </c>
      <c r="E42" s="122" t="s">
        <v>373</v>
      </c>
      <c r="F42" s="119" t="s">
        <v>347</v>
      </c>
      <c r="G42" s="51" t="s">
        <v>7</v>
      </c>
      <c r="H42" s="48" t="s">
        <v>99</v>
      </c>
      <c r="I42" s="49">
        <v>0.3</v>
      </c>
      <c r="J42" s="52">
        <f>I42</f>
        <v>0.3</v>
      </c>
      <c r="K42" s="52">
        <f>+J42+J43</f>
        <v>1</v>
      </c>
      <c r="L42" s="53"/>
    </row>
    <row r="43" spans="1:12" ht="170.25" customHeight="1" thickBot="1">
      <c r="A43" s="56" t="s">
        <v>36</v>
      </c>
      <c r="B43" s="57" t="s">
        <v>120</v>
      </c>
      <c r="C43" s="109" t="s">
        <v>248</v>
      </c>
      <c r="D43" s="113" t="s">
        <v>261</v>
      </c>
      <c r="E43" s="122" t="s">
        <v>374</v>
      </c>
      <c r="F43" s="122" t="s">
        <v>347</v>
      </c>
      <c r="G43" s="59" t="s">
        <v>9</v>
      </c>
      <c r="H43" s="49" t="s">
        <v>99</v>
      </c>
      <c r="I43" s="49">
        <v>0.7</v>
      </c>
      <c r="J43" s="168">
        <f>AVERAGE(I43:I44)</f>
        <v>0.7</v>
      </c>
      <c r="K43" s="83"/>
      <c r="L43" s="84"/>
    </row>
    <row r="44" spans="1:12" ht="78.75" customHeight="1" thickBot="1">
      <c r="A44" s="56" t="s">
        <v>37</v>
      </c>
      <c r="B44" s="57" t="s">
        <v>112</v>
      </c>
      <c r="C44" s="109" t="s">
        <v>248</v>
      </c>
      <c r="D44" s="113" t="s">
        <v>262</v>
      </c>
      <c r="E44" s="122" t="s">
        <v>375</v>
      </c>
      <c r="F44" s="122" t="s">
        <v>347</v>
      </c>
      <c r="G44" s="59" t="s">
        <v>9</v>
      </c>
      <c r="H44" s="49" t="s">
        <v>99</v>
      </c>
      <c r="I44" s="49">
        <v>0.7</v>
      </c>
      <c r="J44" s="168"/>
      <c r="K44" s="83"/>
      <c r="L44" s="84"/>
    </row>
    <row r="45" spans="1:12" ht="104.25" customHeight="1" thickBot="1">
      <c r="A45" s="45">
        <v>12</v>
      </c>
      <c r="B45" s="60" t="s">
        <v>113</v>
      </c>
      <c r="C45" s="109" t="s">
        <v>248</v>
      </c>
      <c r="D45" s="113" t="s">
        <v>321</v>
      </c>
      <c r="E45" s="122" t="s">
        <v>376</v>
      </c>
      <c r="F45" s="122" t="s">
        <v>347</v>
      </c>
      <c r="G45" s="51" t="s">
        <v>7</v>
      </c>
      <c r="H45" s="48" t="s">
        <v>99</v>
      </c>
      <c r="I45" s="49">
        <v>0.3</v>
      </c>
      <c r="J45" s="52">
        <f>I45</f>
        <v>0.3</v>
      </c>
      <c r="K45" s="52">
        <f>+J45+J46</f>
        <v>1</v>
      </c>
      <c r="L45" s="53"/>
    </row>
    <row r="46" spans="1:12" ht="95.25" customHeight="1" thickBot="1">
      <c r="A46" s="56" t="s">
        <v>38</v>
      </c>
      <c r="B46" s="57" t="s">
        <v>114</v>
      </c>
      <c r="C46" s="109" t="s">
        <v>248</v>
      </c>
      <c r="D46" s="113" t="s">
        <v>322</v>
      </c>
      <c r="E46" s="122" t="s">
        <v>377</v>
      </c>
      <c r="F46" s="122" t="s">
        <v>347</v>
      </c>
      <c r="G46" s="59" t="s">
        <v>9</v>
      </c>
      <c r="H46" s="49" t="s">
        <v>99</v>
      </c>
      <c r="I46" s="49">
        <v>0.7</v>
      </c>
      <c r="J46" s="168">
        <f>AVERAGE(I46:I47)</f>
        <v>0.7</v>
      </c>
      <c r="K46" s="83"/>
      <c r="L46" s="84"/>
    </row>
    <row r="47" spans="1:12" ht="59.25" customHeight="1" thickBot="1">
      <c r="A47" s="56" t="s">
        <v>39</v>
      </c>
      <c r="B47" s="57" t="s">
        <v>115</v>
      </c>
      <c r="C47" s="109" t="s">
        <v>248</v>
      </c>
      <c r="D47" s="113" t="s">
        <v>323</v>
      </c>
      <c r="E47" s="122" t="s">
        <v>378</v>
      </c>
      <c r="F47" s="122" t="s">
        <v>347</v>
      </c>
      <c r="G47" s="59" t="s">
        <v>9</v>
      </c>
      <c r="H47" s="49" t="s">
        <v>99</v>
      </c>
      <c r="I47" s="49">
        <v>0.7</v>
      </c>
      <c r="J47" s="168"/>
      <c r="K47" s="83"/>
      <c r="L47" s="84"/>
    </row>
    <row r="48" spans="1:12" ht="111.75" customHeight="1" thickBot="1">
      <c r="A48" s="45">
        <v>13</v>
      </c>
      <c r="B48" s="60" t="s">
        <v>211</v>
      </c>
      <c r="C48" s="109" t="s">
        <v>248</v>
      </c>
      <c r="D48" s="113" t="s">
        <v>263</v>
      </c>
      <c r="E48" s="122" t="s">
        <v>379</v>
      </c>
      <c r="F48" s="122" t="s">
        <v>347</v>
      </c>
      <c r="G48" s="51" t="s">
        <v>7</v>
      </c>
      <c r="H48" s="48" t="s">
        <v>99</v>
      </c>
      <c r="I48" s="49">
        <v>0.3</v>
      </c>
      <c r="J48" s="52">
        <f>I48</f>
        <v>0.3</v>
      </c>
      <c r="K48" s="52">
        <f>+J48+J49</f>
        <v>1</v>
      </c>
      <c r="L48" s="53"/>
    </row>
    <row r="49" spans="1:12" ht="87" customHeight="1" thickBot="1">
      <c r="A49" s="56" t="s">
        <v>40</v>
      </c>
      <c r="B49" s="73" t="s">
        <v>116</v>
      </c>
      <c r="C49" s="109" t="s">
        <v>248</v>
      </c>
      <c r="D49" s="113" t="s">
        <v>264</v>
      </c>
      <c r="E49" s="122" t="s">
        <v>380</v>
      </c>
      <c r="F49" s="122" t="s">
        <v>347</v>
      </c>
      <c r="G49" s="59" t="s">
        <v>9</v>
      </c>
      <c r="H49" s="49" t="s">
        <v>99</v>
      </c>
      <c r="I49" s="49">
        <v>0.7</v>
      </c>
      <c r="J49" s="83">
        <f>I49</f>
        <v>0.7</v>
      </c>
      <c r="K49" s="83"/>
      <c r="L49" s="84"/>
    </row>
    <row r="50" spans="1:12" ht="72" customHeight="1" thickBot="1">
      <c r="A50" s="37"/>
      <c r="B50" s="38" t="s">
        <v>41</v>
      </c>
      <c r="C50" s="38"/>
      <c r="D50" s="112"/>
      <c r="E50" s="41" t="s">
        <v>244</v>
      </c>
      <c r="F50" s="41" t="s">
        <v>245</v>
      </c>
      <c r="G50" s="38" t="s">
        <v>4</v>
      </c>
      <c r="H50" s="82" t="s">
        <v>5</v>
      </c>
      <c r="I50" s="38">
        <v>0.42</v>
      </c>
      <c r="J50" s="38" t="s">
        <v>6</v>
      </c>
      <c r="K50" s="35">
        <f>AVERAGE(K51:K53)</f>
        <v>1</v>
      </c>
      <c r="L50" s="25"/>
    </row>
    <row r="51" spans="1:12" ht="216" customHeight="1" thickBot="1">
      <c r="A51" s="45">
        <v>14</v>
      </c>
      <c r="B51" s="60" t="s">
        <v>119</v>
      </c>
      <c r="C51" s="109" t="s">
        <v>248</v>
      </c>
      <c r="D51" s="113" t="s">
        <v>265</v>
      </c>
      <c r="E51" s="122" t="s">
        <v>381</v>
      </c>
      <c r="F51" s="122" t="s">
        <v>347</v>
      </c>
      <c r="G51" s="51" t="s">
        <v>7</v>
      </c>
      <c r="H51" s="48" t="s">
        <v>99</v>
      </c>
      <c r="I51" s="49">
        <v>0.3</v>
      </c>
      <c r="J51" s="52">
        <f>I51</f>
        <v>0.3</v>
      </c>
      <c r="K51" s="52">
        <f>+J51+J52</f>
        <v>1</v>
      </c>
      <c r="L51" s="53"/>
    </row>
    <row r="52" spans="1:12" ht="124.5" customHeight="1" thickBot="1">
      <c r="A52" s="56" t="s">
        <v>42</v>
      </c>
      <c r="B52" s="57" t="s">
        <v>117</v>
      </c>
      <c r="C52" s="109" t="s">
        <v>248</v>
      </c>
      <c r="D52" s="113" t="s">
        <v>266</v>
      </c>
      <c r="E52" s="122" t="s">
        <v>382</v>
      </c>
      <c r="F52" s="122" t="s">
        <v>347</v>
      </c>
      <c r="G52" s="59" t="s">
        <v>9</v>
      </c>
      <c r="H52" s="49" t="s">
        <v>99</v>
      </c>
      <c r="I52" s="49">
        <v>0.7</v>
      </c>
      <c r="J52" s="83">
        <f>I52</f>
        <v>0.7</v>
      </c>
      <c r="K52" s="83"/>
      <c r="L52" s="84"/>
    </row>
    <row r="53" spans="1:12" ht="75" customHeight="1" thickBot="1">
      <c r="A53" s="45">
        <v>15</v>
      </c>
      <c r="B53" s="46" t="s">
        <v>118</v>
      </c>
      <c r="C53" s="109" t="s">
        <v>248</v>
      </c>
      <c r="D53" s="113" t="s">
        <v>267</v>
      </c>
      <c r="E53" s="122" t="s">
        <v>383</v>
      </c>
      <c r="F53" s="122" t="s">
        <v>347</v>
      </c>
      <c r="G53" s="51" t="s">
        <v>7</v>
      </c>
      <c r="H53" s="48" t="s">
        <v>99</v>
      </c>
      <c r="I53" s="49">
        <v>0.3</v>
      </c>
      <c r="J53" s="52">
        <f>I53</f>
        <v>0.3</v>
      </c>
      <c r="K53" s="52">
        <f>+J53+J54</f>
        <v>1</v>
      </c>
      <c r="L53" s="53"/>
    </row>
    <row r="54" spans="1:12" ht="110.25" customHeight="1" thickBot="1">
      <c r="A54" s="56" t="s">
        <v>43</v>
      </c>
      <c r="B54" s="73" t="s">
        <v>121</v>
      </c>
      <c r="C54" s="109" t="s">
        <v>248</v>
      </c>
      <c r="D54" s="113" t="s">
        <v>268</v>
      </c>
      <c r="E54" s="122" t="s">
        <v>384</v>
      </c>
      <c r="F54" s="122" t="s">
        <v>342</v>
      </c>
      <c r="G54" s="59" t="s">
        <v>9</v>
      </c>
      <c r="H54" s="49" t="s">
        <v>99</v>
      </c>
      <c r="I54" s="49">
        <v>0.7</v>
      </c>
      <c r="J54" s="83">
        <f>I54</f>
        <v>0.7</v>
      </c>
      <c r="K54" s="83"/>
      <c r="L54" s="84"/>
    </row>
    <row r="55" spans="1:12" ht="74.25" customHeight="1" thickBot="1">
      <c r="A55" s="37"/>
      <c r="B55" s="38" t="s">
        <v>44</v>
      </c>
      <c r="C55" s="38"/>
      <c r="D55" s="112" t="s">
        <v>243</v>
      </c>
      <c r="E55" s="41" t="s">
        <v>244</v>
      </c>
      <c r="F55" s="41" t="s">
        <v>245</v>
      </c>
      <c r="G55" s="38" t="s">
        <v>4</v>
      </c>
      <c r="H55" s="82" t="s">
        <v>5</v>
      </c>
      <c r="I55" s="38">
        <v>0.42</v>
      </c>
      <c r="J55" s="38" t="s">
        <v>6</v>
      </c>
      <c r="K55" s="35">
        <f>AVERAGE(K56:K70)</f>
        <v>0.812</v>
      </c>
      <c r="L55" s="25"/>
    </row>
    <row r="56" spans="1:12" ht="181.5" customHeight="1" thickBot="1">
      <c r="A56" s="45">
        <v>16</v>
      </c>
      <c r="B56" s="46" t="s">
        <v>122</v>
      </c>
      <c r="C56" s="109" t="s">
        <v>248</v>
      </c>
      <c r="D56" s="113" t="s">
        <v>324</v>
      </c>
      <c r="E56" s="122" t="s">
        <v>446</v>
      </c>
      <c r="F56" s="119" t="s">
        <v>386</v>
      </c>
      <c r="G56" s="51" t="s">
        <v>7</v>
      </c>
      <c r="H56" s="48" t="s">
        <v>100</v>
      </c>
      <c r="I56" s="49">
        <v>0.18</v>
      </c>
      <c r="J56" s="52">
        <f>I56</f>
        <v>0.18</v>
      </c>
      <c r="K56" s="52">
        <f>+J56+J57</f>
        <v>0.6</v>
      </c>
      <c r="L56" s="53"/>
    </row>
    <row r="57" spans="1:12" ht="125.25" customHeight="1" thickBot="1">
      <c r="A57" s="56" t="s">
        <v>45</v>
      </c>
      <c r="B57" s="57" t="s">
        <v>123</v>
      </c>
      <c r="C57" s="109" t="s">
        <v>248</v>
      </c>
      <c r="D57" s="113" t="s">
        <v>325</v>
      </c>
      <c r="E57" s="122" t="s">
        <v>388</v>
      </c>
      <c r="F57" s="122" t="s">
        <v>387</v>
      </c>
      <c r="G57" s="59" t="s">
        <v>9</v>
      </c>
      <c r="H57" s="49" t="s">
        <v>100</v>
      </c>
      <c r="I57" s="49">
        <v>0.42</v>
      </c>
      <c r="J57" s="165">
        <f>AVERAGE(I57:I58)</f>
        <v>0.42</v>
      </c>
      <c r="K57" s="86"/>
      <c r="L57" s="79"/>
    </row>
    <row r="58" spans="1:12" ht="58.5" customHeight="1" thickBot="1">
      <c r="A58" s="56" t="s">
        <v>46</v>
      </c>
      <c r="B58" s="57" t="s">
        <v>124</v>
      </c>
      <c r="C58" s="109" t="s">
        <v>248</v>
      </c>
      <c r="D58" s="113" t="s">
        <v>299</v>
      </c>
      <c r="E58" s="122" t="s">
        <v>429</v>
      </c>
      <c r="F58" s="122" t="s">
        <v>387</v>
      </c>
      <c r="G58" s="59" t="s">
        <v>9</v>
      </c>
      <c r="H58" s="49" t="s">
        <v>100</v>
      </c>
      <c r="I58" s="49">
        <v>0.42</v>
      </c>
      <c r="J58" s="165"/>
      <c r="K58" s="86"/>
      <c r="L58" s="79"/>
    </row>
    <row r="59" spans="1:12" ht="105.75" customHeight="1" thickBot="1">
      <c r="A59" s="45">
        <v>17</v>
      </c>
      <c r="B59" s="46" t="s">
        <v>125</v>
      </c>
      <c r="C59" s="109" t="s">
        <v>248</v>
      </c>
      <c r="D59" s="113" t="s">
        <v>269</v>
      </c>
      <c r="E59" s="122" t="s">
        <v>389</v>
      </c>
      <c r="F59" s="122" t="s">
        <v>390</v>
      </c>
      <c r="G59" s="51" t="s">
        <v>7</v>
      </c>
      <c r="H59" s="49" t="s">
        <v>99</v>
      </c>
      <c r="I59" s="49">
        <v>0.3</v>
      </c>
      <c r="J59" s="52">
        <f>I59</f>
        <v>0.3</v>
      </c>
      <c r="K59" s="52">
        <f>+J59+J60</f>
        <v>1</v>
      </c>
      <c r="L59" s="53"/>
    </row>
    <row r="60" spans="1:12" ht="222" customHeight="1" thickBot="1">
      <c r="A60" s="56" t="s">
        <v>47</v>
      </c>
      <c r="B60" s="73" t="s">
        <v>126</v>
      </c>
      <c r="C60" s="109" t="s">
        <v>248</v>
      </c>
      <c r="D60" s="113" t="s">
        <v>326</v>
      </c>
      <c r="E60" s="122" t="s">
        <v>391</v>
      </c>
      <c r="F60" s="122" t="s">
        <v>390</v>
      </c>
      <c r="G60" s="59" t="s">
        <v>9</v>
      </c>
      <c r="H60" s="49" t="s">
        <v>99</v>
      </c>
      <c r="I60" s="49">
        <v>0.7</v>
      </c>
      <c r="J60" s="165">
        <f>AVERAGE(I60:I61)</f>
        <v>0.7</v>
      </c>
      <c r="K60" s="86"/>
      <c r="L60" s="79"/>
    </row>
    <row r="61" spans="1:12" ht="112.5" customHeight="1" thickBot="1">
      <c r="A61" s="56" t="s">
        <v>48</v>
      </c>
      <c r="B61" s="57" t="s">
        <v>127</v>
      </c>
      <c r="C61" s="109" t="s">
        <v>248</v>
      </c>
      <c r="D61" s="113" t="s">
        <v>300</v>
      </c>
      <c r="E61" s="122" t="s">
        <v>392</v>
      </c>
      <c r="F61" s="122" t="s">
        <v>347</v>
      </c>
      <c r="G61" s="59" t="s">
        <v>9</v>
      </c>
      <c r="H61" s="49" t="s">
        <v>99</v>
      </c>
      <c r="I61" s="49">
        <v>0.7</v>
      </c>
      <c r="J61" s="165"/>
      <c r="K61" s="86"/>
      <c r="L61" s="79"/>
    </row>
    <row r="62" spans="1:12" ht="91.5" customHeight="1" thickBot="1">
      <c r="A62" s="45">
        <v>18</v>
      </c>
      <c r="B62" s="60" t="s">
        <v>128</v>
      </c>
      <c r="C62" s="109" t="s">
        <v>248</v>
      </c>
      <c r="D62" s="113" t="s">
        <v>270</v>
      </c>
      <c r="E62" s="122" t="s">
        <v>393</v>
      </c>
      <c r="F62" s="122" t="s">
        <v>347</v>
      </c>
      <c r="G62" s="51" t="s">
        <v>7</v>
      </c>
      <c r="H62" s="48" t="s">
        <v>99</v>
      </c>
      <c r="I62" s="49">
        <v>0.3</v>
      </c>
      <c r="J62" s="52">
        <f>I62</f>
        <v>0.3</v>
      </c>
      <c r="K62" s="52">
        <f>+J62+J63</f>
        <v>0.72</v>
      </c>
      <c r="L62" s="53"/>
    </row>
    <row r="63" spans="1:12" ht="155.25" customHeight="1" thickBot="1">
      <c r="A63" s="56" t="s">
        <v>49</v>
      </c>
      <c r="B63" s="57" t="s">
        <v>129</v>
      </c>
      <c r="C63" s="109" t="s">
        <v>248</v>
      </c>
      <c r="D63" s="113" t="s">
        <v>327</v>
      </c>
      <c r="E63" s="122" t="s">
        <v>447</v>
      </c>
      <c r="F63" s="119" t="s">
        <v>394</v>
      </c>
      <c r="G63" s="59" t="s">
        <v>9</v>
      </c>
      <c r="H63" s="49" t="s">
        <v>100</v>
      </c>
      <c r="I63" s="49">
        <v>0.42</v>
      </c>
      <c r="J63" s="165">
        <f>AVERAGE(I63:I64)</f>
        <v>0.42</v>
      </c>
      <c r="K63" s="86"/>
      <c r="L63" s="79"/>
    </row>
    <row r="64" spans="1:12" ht="160.5" customHeight="1" thickBot="1">
      <c r="A64" s="56" t="s">
        <v>50</v>
      </c>
      <c r="B64" s="57" t="s">
        <v>130</v>
      </c>
      <c r="C64" s="109" t="s">
        <v>248</v>
      </c>
      <c r="D64" s="113" t="s">
        <v>301</v>
      </c>
      <c r="E64" s="122" t="s">
        <v>447</v>
      </c>
      <c r="F64" s="119" t="s">
        <v>394</v>
      </c>
      <c r="G64" s="59" t="s">
        <v>9</v>
      </c>
      <c r="H64" s="49" t="s">
        <v>100</v>
      </c>
      <c r="I64" s="49">
        <v>0.42</v>
      </c>
      <c r="J64" s="165"/>
      <c r="K64" s="86"/>
      <c r="L64" s="79"/>
    </row>
    <row r="65" spans="1:12" ht="217.5" customHeight="1" thickBot="1">
      <c r="A65" s="45">
        <v>19</v>
      </c>
      <c r="B65" s="46" t="s">
        <v>131</v>
      </c>
      <c r="C65" s="109" t="s">
        <v>248</v>
      </c>
      <c r="D65" s="113" t="s">
        <v>292</v>
      </c>
      <c r="E65" s="144" t="s">
        <v>480</v>
      </c>
      <c r="F65" s="119" t="s">
        <v>401</v>
      </c>
      <c r="G65" s="51" t="s">
        <v>7</v>
      </c>
      <c r="H65" s="48" t="s">
        <v>99</v>
      </c>
      <c r="I65" s="49">
        <v>0.3</v>
      </c>
      <c r="J65" s="52">
        <f>I65</f>
        <v>0.3</v>
      </c>
      <c r="K65" s="52">
        <f>+J65+J66</f>
        <v>1</v>
      </c>
      <c r="L65" s="53"/>
    </row>
    <row r="66" spans="1:12" ht="85.5" customHeight="1" thickBot="1">
      <c r="A66" s="56" t="s">
        <v>51</v>
      </c>
      <c r="B66" s="57" t="s">
        <v>132</v>
      </c>
      <c r="C66" s="109" t="s">
        <v>248</v>
      </c>
      <c r="D66" s="113" t="s">
        <v>271</v>
      </c>
      <c r="E66" s="119" t="s">
        <v>395</v>
      </c>
      <c r="F66" s="122" t="s">
        <v>347</v>
      </c>
      <c r="G66" s="59" t="s">
        <v>9</v>
      </c>
      <c r="H66" s="49" t="s">
        <v>99</v>
      </c>
      <c r="I66" s="49">
        <v>0.7</v>
      </c>
      <c r="J66" s="165">
        <f>AVERAGE(I66:I67)</f>
        <v>0.7</v>
      </c>
      <c r="K66" s="86"/>
      <c r="L66" s="79"/>
    </row>
    <row r="67" spans="1:12" ht="105.75" customHeight="1" thickBot="1">
      <c r="A67" s="56" t="s">
        <v>52</v>
      </c>
      <c r="B67" s="73" t="s">
        <v>133</v>
      </c>
      <c r="C67" s="109" t="s">
        <v>248</v>
      </c>
      <c r="D67" s="113" t="s">
        <v>328</v>
      </c>
      <c r="E67" s="119" t="s">
        <v>396</v>
      </c>
      <c r="F67" s="122" t="s">
        <v>342</v>
      </c>
      <c r="G67" s="59" t="s">
        <v>9</v>
      </c>
      <c r="H67" s="49" t="s">
        <v>99</v>
      </c>
      <c r="I67" s="49">
        <v>0.7</v>
      </c>
      <c r="J67" s="165"/>
      <c r="K67" s="86"/>
      <c r="L67" s="79"/>
    </row>
    <row r="68" spans="1:12" ht="243.75" customHeight="1" thickBot="1">
      <c r="A68" s="45">
        <v>20</v>
      </c>
      <c r="B68" s="46" t="s">
        <v>134</v>
      </c>
      <c r="C68" s="109" t="s">
        <v>248</v>
      </c>
      <c r="D68" s="113" t="s">
        <v>302</v>
      </c>
      <c r="E68" s="122" t="s">
        <v>397</v>
      </c>
      <c r="F68" s="122" t="s">
        <v>458</v>
      </c>
      <c r="G68" s="51" t="s">
        <v>7</v>
      </c>
      <c r="H68" s="48" t="s">
        <v>100</v>
      </c>
      <c r="I68" s="49">
        <v>0.18</v>
      </c>
      <c r="J68" s="52">
        <f>I68</f>
        <v>0.18</v>
      </c>
      <c r="K68" s="52">
        <f>+J68+J69</f>
        <v>0.74</v>
      </c>
      <c r="L68" s="53"/>
    </row>
    <row r="69" spans="1:12" ht="58.5" customHeight="1" thickBot="1">
      <c r="A69" s="56" t="s">
        <v>53</v>
      </c>
      <c r="B69" s="57" t="s">
        <v>135</v>
      </c>
      <c r="C69" s="109" t="s">
        <v>248</v>
      </c>
      <c r="D69" s="113" t="s">
        <v>272</v>
      </c>
      <c r="E69" s="122" t="s">
        <v>398</v>
      </c>
      <c r="F69" s="122" t="s">
        <v>399</v>
      </c>
      <c r="G69" s="59" t="s">
        <v>9</v>
      </c>
      <c r="H69" s="49" t="s">
        <v>100</v>
      </c>
      <c r="I69" s="49">
        <v>0.42</v>
      </c>
      <c r="J69" s="165">
        <f>AVERAGE(I69:I70)</f>
        <v>0.5599999999999999</v>
      </c>
      <c r="K69" s="86"/>
      <c r="L69" s="79"/>
    </row>
    <row r="70" spans="1:12" ht="105.75" customHeight="1" thickBot="1">
      <c r="A70" s="56" t="s">
        <v>54</v>
      </c>
      <c r="B70" s="73" t="s">
        <v>136</v>
      </c>
      <c r="C70" s="109" t="s">
        <v>248</v>
      </c>
      <c r="D70" s="113" t="s">
        <v>273</v>
      </c>
      <c r="E70" s="122" t="s">
        <v>400</v>
      </c>
      <c r="F70" s="122" t="s">
        <v>342</v>
      </c>
      <c r="G70" s="59" t="s">
        <v>9</v>
      </c>
      <c r="H70" s="49" t="s">
        <v>99</v>
      </c>
      <c r="I70" s="49">
        <v>0.7</v>
      </c>
      <c r="J70" s="165"/>
      <c r="K70" s="86"/>
      <c r="L70" s="79"/>
    </row>
    <row r="71" spans="1:12" ht="78" customHeight="1" thickBot="1">
      <c r="A71" s="37"/>
      <c r="B71" s="38" t="s">
        <v>55</v>
      </c>
      <c r="C71" s="38"/>
      <c r="D71" s="112" t="s">
        <v>243</v>
      </c>
      <c r="E71" s="41" t="s">
        <v>244</v>
      </c>
      <c r="F71" s="41" t="s">
        <v>245</v>
      </c>
      <c r="G71" s="38" t="s">
        <v>4</v>
      </c>
      <c r="H71" s="82" t="s">
        <v>5</v>
      </c>
      <c r="I71" s="38">
        <v>0.42</v>
      </c>
      <c r="J71" s="38" t="s">
        <v>6</v>
      </c>
      <c r="K71" s="35">
        <f>AVERAGE(K72)</f>
        <v>1</v>
      </c>
      <c r="L71" s="25"/>
    </row>
    <row r="72" spans="1:12" ht="92.25" customHeight="1" thickBot="1">
      <c r="A72" s="45">
        <v>21</v>
      </c>
      <c r="B72" s="60" t="s">
        <v>111</v>
      </c>
      <c r="C72" s="109" t="s">
        <v>248</v>
      </c>
      <c r="D72" s="113" t="s">
        <v>275</v>
      </c>
      <c r="E72" s="122" t="s">
        <v>385</v>
      </c>
      <c r="F72" s="122" t="s">
        <v>342</v>
      </c>
      <c r="G72" s="51" t="s">
        <v>7</v>
      </c>
      <c r="H72" s="48" t="s">
        <v>99</v>
      </c>
      <c r="I72" s="49">
        <v>0.3</v>
      </c>
      <c r="J72" s="52">
        <f>I72</f>
        <v>0.3</v>
      </c>
      <c r="K72" s="52">
        <f>+J72+J73</f>
        <v>1</v>
      </c>
      <c r="L72" s="53"/>
    </row>
    <row r="73" spans="1:12" ht="131.25" customHeight="1" thickBot="1">
      <c r="A73" s="56" t="s">
        <v>56</v>
      </c>
      <c r="B73" s="73" t="s">
        <v>240</v>
      </c>
      <c r="C73" s="109" t="s">
        <v>248</v>
      </c>
      <c r="D73" s="113" t="s">
        <v>255</v>
      </c>
      <c r="E73" s="122" t="s">
        <v>464</v>
      </c>
      <c r="F73" s="119" t="s">
        <v>462</v>
      </c>
      <c r="G73" s="59" t="s">
        <v>9</v>
      </c>
      <c r="H73" s="49" t="s">
        <v>99</v>
      </c>
      <c r="I73" s="49">
        <v>0.7</v>
      </c>
      <c r="J73" s="86">
        <f>AVERAGE(I73:I74)</f>
        <v>0.7</v>
      </c>
      <c r="K73" s="86"/>
      <c r="L73" s="79"/>
    </row>
    <row r="74" spans="1:12" ht="102.75" customHeight="1" thickBot="1">
      <c r="A74" s="56" t="s">
        <v>57</v>
      </c>
      <c r="B74" s="73" t="s">
        <v>110</v>
      </c>
      <c r="C74" s="109" t="s">
        <v>248</v>
      </c>
      <c r="D74" s="113" t="s">
        <v>276</v>
      </c>
      <c r="E74" s="119" t="s">
        <v>448</v>
      </c>
      <c r="F74" s="122" t="s">
        <v>347</v>
      </c>
      <c r="G74" s="59" t="s">
        <v>9</v>
      </c>
      <c r="H74" s="49" t="s">
        <v>99</v>
      </c>
      <c r="I74" s="49">
        <v>0.7</v>
      </c>
      <c r="J74" s="86"/>
      <c r="K74" s="86"/>
      <c r="L74" s="79"/>
    </row>
    <row r="75" spans="1:12" ht="66.75" customHeight="1" thickBot="1">
      <c r="A75" s="37"/>
      <c r="B75" s="38" t="s">
        <v>58</v>
      </c>
      <c r="C75" s="38"/>
      <c r="D75" s="112" t="s">
        <v>243</v>
      </c>
      <c r="E75" s="41" t="s">
        <v>244</v>
      </c>
      <c r="F75" s="41" t="s">
        <v>245</v>
      </c>
      <c r="G75" s="38" t="s">
        <v>4</v>
      </c>
      <c r="H75" s="82" t="s">
        <v>5</v>
      </c>
      <c r="I75" s="38">
        <v>0.42</v>
      </c>
      <c r="J75" s="38" t="s">
        <v>6</v>
      </c>
      <c r="K75" s="39">
        <f>AVERAGE(K76:K85)</f>
        <v>0.8373333333333333</v>
      </c>
      <c r="L75" s="25"/>
    </row>
    <row r="76" spans="1:12" ht="149.25" customHeight="1" thickBot="1">
      <c r="A76" s="45">
        <v>22</v>
      </c>
      <c r="B76" s="60" t="s">
        <v>137</v>
      </c>
      <c r="C76" s="109" t="s">
        <v>250</v>
      </c>
      <c r="D76" s="113" t="s">
        <v>274</v>
      </c>
      <c r="E76" s="119" t="s">
        <v>430</v>
      </c>
      <c r="F76" s="124" t="s">
        <v>402</v>
      </c>
      <c r="G76" s="51" t="s">
        <v>7</v>
      </c>
      <c r="H76" s="88" t="s">
        <v>100</v>
      </c>
      <c r="I76" s="88">
        <v>0.18</v>
      </c>
      <c r="J76" s="52">
        <f>I76</f>
        <v>0.18</v>
      </c>
      <c r="K76" s="52">
        <f>+J76+J77</f>
        <v>0.7866666666666666</v>
      </c>
      <c r="L76" s="53"/>
    </row>
    <row r="77" spans="1:12" ht="102" customHeight="1" thickBot="1">
      <c r="A77" s="56" t="s">
        <v>59</v>
      </c>
      <c r="B77" s="57" t="s">
        <v>138</v>
      </c>
      <c r="C77" s="109" t="s">
        <v>250</v>
      </c>
      <c r="D77" s="113" t="s">
        <v>303</v>
      </c>
      <c r="E77" s="119" t="s">
        <v>431</v>
      </c>
      <c r="F77" s="122" t="s">
        <v>347</v>
      </c>
      <c r="G77" s="59" t="s">
        <v>9</v>
      </c>
      <c r="H77" s="49" t="s">
        <v>99</v>
      </c>
      <c r="I77" s="49">
        <v>0.7</v>
      </c>
      <c r="J77" s="165">
        <f>AVERAGE(I77:I79)</f>
        <v>0.6066666666666666</v>
      </c>
      <c r="K77" s="86"/>
      <c r="L77" s="79"/>
    </row>
    <row r="78" spans="1:12" ht="352.5" customHeight="1" thickBot="1">
      <c r="A78" s="56" t="s">
        <v>60</v>
      </c>
      <c r="B78" s="68" t="s">
        <v>139</v>
      </c>
      <c r="C78" s="109" t="s">
        <v>250</v>
      </c>
      <c r="D78" s="113" t="s">
        <v>277</v>
      </c>
      <c r="E78" s="119" t="s">
        <v>479</v>
      </c>
      <c r="F78" s="122" t="s">
        <v>449</v>
      </c>
      <c r="G78" s="59" t="s">
        <v>9</v>
      </c>
      <c r="H78" s="49" t="s">
        <v>100</v>
      </c>
      <c r="I78" s="49">
        <v>0.42</v>
      </c>
      <c r="J78" s="165"/>
      <c r="K78" s="86"/>
      <c r="L78" s="79"/>
    </row>
    <row r="79" spans="1:12" ht="118.5" customHeight="1" thickBot="1">
      <c r="A79" s="56" t="s">
        <v>61</v>
      </c>
      <c r="B79" s="57" t="s">
        <v>140</v>
      </c>
      <c r="C79" s="109" t="s">
        <v>250</v>
      </c>
      <c r="D79" s="113" t="s">
        <v>304</v>
      </c>
      <c r="E79" s="119" t="s">
        <v>481</v>
      </c>
      <c r="F79" s="119" t="s">
        <v>476</v>
      </c>
      <c r="G79" s="59" t="s">
        <v>9</v>
      </c>
      <c r="H79" s="49" t="s">
        <v>99</v>
      </c>
      <c r="I79" s="49">
        <v>0.7</v>
      </c>
      <c r="J79" s="165"/>
      <c r="K79" s="86"/>
      <c r="L79" s="79"/>
    </row>
    <row r="80" spans="1:12" ht="72" customHeight="1" thickBot="1">
      <c r="A80" s="45">
        <v>23</v>
      </c>
      <c r="B80" s="60" t="s">
        <v>141</v>
      </c>
      <c r="C80" s="109" t="s">
        <v>248</v>
      </c>
      <c r="D80" s="113" t="s">
        <v>278</v>
      </c>
      <c r="E80" s="122" t="s">
        <v>403</v>
      </c>
      <c r="F80" s="122" t="s">
        <v>342</v>
      </c>
      <c r="G80" s="51" t="s">
        <v>7</v>
      </c>
      <c r="H80" s="48" t="s">
        <v>99</v>
      </c>
      <c r="I80" s="49">
        <v>0.3</v>
      </c>
      <c r="J80" s="52">
        <f>I80</f>
        <v>0.3</v>
      </c>
      <c r="K80" s="52">
        <f>+J80+J81</f>
        <v>0.8879999999999999</v>
      </c>
      <c r="L80" s="53"/>
    </row>
    <row r="81" spans="1:12" ht="85.5" customHeight="1" thickBot="1">
      <c r="A81" s="56" t="s">
        <v>62</v>
      </c>
      <c r="B81" s="57" t="s">
        <v>142</v>
      </c>
      <c r="C81" s="109" t="s">
        <v>248</v>
      </c>
      <c r="D81" s="113" t="s">
        <v>279</v>
      </c>
      <c r="E81" s="122" t="s">
        <v>403</v>
      </c>
      <c r="F81" s="122" t="s">
        <v>342</v>
      </c>
      <c r="G81" s="59" t="s">
        <v>9</v>
      </c>
      <c r="H81" s="49" t="s">
        <v>99</v>
      </c>
      <c r="I81" s="49">
        <v>0.7</v>
      </c>
      <c r="J81" s="165">
        <f>AVERAGE(I81:I85)</f>
        <v>0.5879999999999999</v>
      </c>
      <c r="K81" s="86"/>
      <c r="L81" s="79"/>
    </row>
    <row r="82" spans="1:12" ht="54" customHeight="1" thickBot="1">
      <c r="A82" s="56" t="s">
        <v>63</v>
      </c>
      <c r="B82" s="57" t="s">
        <v>143</v>
      </c>
      <c r="C82" s="109" t="s">
        <v>248</v>
      </c>
      <c r="D82" s="113" t="s">
        <v>280</v>
      </c>
      <c r="E82" s="122" t="s">
        <v>403</v>
      </c>
      <c r="F82" s="122" t="s">
        <v>342</v>
      </c>
      <c r="G82" s="59" t="s">
        <v>9</v>
      </c>
      <c r="H82" s="49" t="s">
        <v>99</v>
      </c>
      <c r="I82" s="49">
        <v>0.7</v>
      </c>
      <c r="J82" s="165"/>
      <c r="K82" s="86"/>
      <c r="L82" s="79"/>
    </row>
    <row r="83" spans="1:12" ht="91.5" customHeight="1" thickBot="1">
      <c r="A83" s="56" t="s">
        <v>64</v>
      </c>
      <c r="B83" s="73" t="s">
        <v>144</v>
      </c>
      <c r="C83" s="109" t="s">
        <v>248</v>
      </c>
      <c r="D83" s="113" t="s">
        <v>281</v>
      </c>
      <c r="E83" s="122" t="s">
        <v>432</v>
      </c>
      <c r="F83" s="119" t="s">
        <v>475</v>
      </c>
      <c r="G83" s="59" t="s">
        <v>9</v>
      </c>
      <c r="H83" s="65" t="s">
        <v>100</v>
      </c>
      <c r="I83" s="49">
        <v>0.42</v>
      </c>
      <c r="J83" s="165"/>
      <c r="K83" s="86"/>
      <c r="L83" s="79"/>
    </row>
    <row r="84" spans="1:12" ht="245.25" customHeight="1" thickBot="1">
      <c r="A84" s="56" t="s">
        <v>65</v>
      </c>
      <c r="B84" s="57" t="s">
        <v>145</v>
      </c>
      <c r="C84" s="109" t="s">
        <v>248</v>
      </c>
      <c r="D84" s="113" t="s">
        <v>305</v>
      </c>
      <c r="E84" s="122" t="s">
        <v>454</v>
      </c>
      <c r="F84" s="119" t="s">
        <v>365</v>
      </c>
      <c r="G84" s="59" t="s">
        <v>9</v>
      </c>
      <c r="H84" s="49" t="s">
        <v>100</v>
      </c>
      <c r="I84" s="49">
        <v>0.42</v>
      </c>
      <c r="J84" s="165"/>
      <c r="K84" s="86"/>
      <c r="L84" s="79"/>
    </row>
    <row r="85" spans="1:12" ht="94.5" customHeight="1" thickBot="1">
      <c r="A85" s="56" t="s">
        <v>66</v>
      </c>
      <c r="B85" s="73" t="s">
        <v>146</v>
      </c>
      <c r="C85" s="109" t="s">
        <v>248</v>
      </c>
      <c r="D85" s="113" t="s">
        <v>282</v>
      </c>
      <c r="E85" s="122" t="s">
        <v>404</v>
      </c>
      <c r="F85" s="122" t="s">
        <v>347</v>
      </c>
      <c r="G85" s="59" t="s">
        <v>9</v>
      </c>
      <c r="H85" s="49" t="s">
        <v>99</v>
      </c>
      <c r="I85" s="49">
        <v>0.7</v>
      </c>
      <c r="J85" s="165"/>
      <c r="K85" s="86"/>
      <c r="L85" s="79"/>
    </row>
    <row r="86" spans="1:12" ht="66" customHeight="1" thickBot="1">
      <c r="A86" s="37"/>
      <c r="B86" s="90" t="s">
        <v>214</v>
      </c>
      <c r="C86" s="93"/>
      <c r="D86" s="112" t="s">
        <v>243</v>
      </c>
      <c r="E86" s="41" t="s">
        <v>244</v>
      </c>
      <c r="F86" s="41" t="s">
        <v>245</v>
      </c>
      <c r="G86" s="91" t="s">
        <v>4</v>
      </c>
      <c r="H86" s="92" t="s">
        <v>5</v>
      </c>
      <c r="I86" s="93">
        <v>0.42</v>
      </c>
      <c r="J86" s="94" t="s">
        <v>6</v>
      </c>
      <c r="K86" s="35">
        <f>AVERAGE(K87:K101)</f>
        <v>0.8944999999999999</v>
      </c>
      <c r="L86" s="95"/>
    </row>
    <row r="87" spans="1:12" ht="384" customHeight="1" thickBot="1">
      <c r="A87" s="45">
        <v>24</v>
      </c>
      <c r="B87" s="60" t="s">
        <v>206</v>
      </c>
      <c r="C87" s="109" t="s">
        <v>248</v>
      </c>
      <c r="D87" s="125" t="s">
        <v>283</v>
      </c>
      <c r="E87" s="142" t="s">
        <v>455</v>
      </c>
      <c r="F87" s="119" t="s">
        <v>474</v>
      </c>
      <c r="G87" s="51" t="s">
        <v>7</v>
      </c>
      <c r="H87" s="48" t="s">
        <v>100</v>
      </c>
      <c r="I87" s="49">
        <v>0.18</v>
      </c>
      <c r="J87" s="52">
        <f>I87</f>
        <v>0.18</v>
      </c>
      <c r="K87" s="52">
        <f>+J87+J88</f>
        <v>0.8099999999999998</v>
      </c>
      <c r="L87" s="53"/>
    </row>
    <row r="88" spans="1:12" ht="129.75" customHeight="1" thickBot="1">
      <c r="A88" s="56" t="s">
        <v>67</v>
      </c>
      <c r="B88" s="73" t="s">
        <v>147</v>
      </c>
      <c r="C88" s="109" t="s">
        <v>248</v>
      </c>
      <c r="D88" s="125" t="s">
        <v>284</v>
      </c>
      <c r="E88" s="122" t="s">
        <v>405</v>
      </c>
      <c r="F88" s="122" t="s">
        <v>406</v>
      </c>
      <c r="G88" s="59" t="s">
        <v>9</v>
      </c>
      <c r="H88" s="49" t="s">
        <v>99</v>
      </c>
      <c r="I88" s="49">
        <v>0.7</v>
      </c>
      <c r="J88" s="165">
        <f>AVERAGE(I88:I91)</f>
        <v>0.6299999999999999</v>
      </c>
      <c r="K88" s="86"/>
      <c r="L88" s="79"/>
    </row>
    <row r="89" spans="1:12" ht="407.25" customHeight="1" thickBot="1">
      <c r="A89" s="56" t="s">
        <v>68</v>
      </c>
      <c r="B89" s="73" t="s">
        <v>148</v>
      </c>
      <c r="C89" s="109" t="s">
        <v>248</v>
      </c>
      <c r="D89" s="125" t="s">
        <v>306</v>
      </c>
      <c r="E89" s="122" t="s">
        <v>470</v>
      </c>
      <c r="F89" s="119" t="s">
        <v>474</v>
      </c>
      <c r="G89" s="59" t="s">
        <v>9</v>
      </c>
      <c r="H89" s="49" t="s">
        <v>100</v>
      </c>
      <c r="I89" s="49">
        <v>0.42</v>
      </c>
      <c r="J89" s="165"/>
      <c r="K89" s="86"/>
      <c r="L89" s="79"/>
    </row>
    <row r="90" spans="1:12" ht="90" customHeight="1" thickBot="1">
      <c r="A90" s="56" t="s">
        <v>69</v>
      </c>
      <c r="B90" s="57" t="s">
        <v>149</v>
      </c>
      <c r="C90" s="109" t="s">
        <v>248</v>
      </c>
      <c r="D90" s="125" t="s">
        <v>407</v>
      </c>
      <c r="E90" s="122" t="s">
        <v>408</v>
      </c>
      <c r="F90" s="122" t="s">
        <v>347</v>
      </c>
      <c r="G90" s="59" t="s">
        <v>9</v>
      </c>
      <c r="H90" s="49" t="s">
        <v>99</v>
      </c>
      <c r="I90" s="49">
        <v>0.7</v>
      </c>
      <c r="J90" s="165"/>
      <c r="K90" s="86"/>
      <c r="L90" s="79"/>
    </row>
    <row r="91" spans="1:12" ht="181.5" customHeight="1" thickBot="1">
      <c r="A91" s="56" t="s">
        <v>70</v>
      </c>
      <c r="B91" s="57" t="s">
        <v>150</v>
      </c>
      <c r="C91" s="109" t="s">
        <v>248</v>
      </c>
      <c r="D91" s="125" t="s">
        <v>307</v>
      </c>
      <c r="E91" s="119" t="s">
        <v>434</v>
      </c>
      <c r="F91" s="122" t="s">
        <v>347</v>
      </c>
      <c r="G91" s="59" t="s">
        <v>9</v>
      </c>
      <c r="H91" s="49" t="s">
        <v>99</v>
      </c>
      <c r="I91" s="49">
        <v>0.7</v>
      </c>
      <c r="J91" s="165"/>
      <c r="K91" s="86"/>
      <c r="L91" s="79"/>
    </row>
    <row r="92" spans="1:12" ht="99.75" customHeight="1" thickBot="1">
      <c r="A92" s="45">
        <v>25</v>
      </c>
      <c r="B92" s="46" t="s">
        <v>151</v>
      </c>
      <c r="C92" s="109" t="s">
        <v>248</v>
      </c>
      <c r="D92" s="125" t="s">
        <v>329</v>
      </c>
      <c r="E92" s="119" t="s">
        <v>410</v>
      </c>
      <c r="F92" s="122" t="s">
        <v>347</v>
      </c>
      <c r="G92" s="51" t="s">
        <v>7</v>
      </c>
      <c r="H92" s="48" t="s">
        <v>99</v>
      </c>
      <c r="I92" s="49">
        <v>0.3</v>
      </c>
      <c r="J92" s="52">
        <f>I92</f>
        <v>0.3</v>
      </c>
      <c r="K92" s="52">
        <f>+J92+J93</f>
        <v>1</v>
      </c>
      <c r="L92" s="53"/>
    </row>
    <row r="93" spans="1:12" ht="84.75" customHeight="1" thickBot="1">
      <c r="A93" s="56" t="s">
        <v>71</v>
      </c>
      <c r="B93" s="73" t="s">
        <v>152</v>
      </c>
      <c r="C93" s="109" t="s">
        <v>248</v>
      </c>
      <c r="D93" s="125" t="s">
        <v>433</v>
      </c>
      <c r="E93" s="122" t="s">
        <v>409</v>
      </c>
      <c r="F93" s="122" t="s">
        <v>347</v>
      </c>
      <c r="G93" s="59" t="s">
        <v>9</v>
      </c>
      <c r="H93" s="49" t="s">
        <v>99</v>
      </c>
      <c r="I93" s="49">
        <v>0.7</v>
      </c>
      <c r="J93" s="86">
        <f>I93</f>
        <v>0.7</v>
      </c>
      <c r="K93" s="86"/>
      <c r="L93" s="79"/>
    </row>
    <row r="94" spans="1:12" ht="83.25" customHeight="1" thickBot="1">
      <c r="A94" s="45">
        <v>26</v>
      </c>
      <c r="B94" s="46" t="s">
        <v>153</v>
      </c>
      <c r="C94" s="109" t="s">
        <v>248</v>
      </c>
      <c r="D94" s="125" t="s">
        <v>285</v>
      </c>
      <c r="E94" s="122" t="s">
        <v>411</v>
      </c>
      <c r="F94" s="122" t="s">
        <v>347</v>
      </c>
      <c r="G94" s="51" t="s">
        <v>7</v>
      </c>
      <c r="H94" s="48" t="s">
        <v>99</v>
      </c>
      <c r="I94" s="49">
        <v>0.3</v>
      </c>
      <c r="J94" s="52">
        <f>I94</f>
        <v>0.3</v>
      </c>
      <c r="K94" s="52">
        <f>+J94+J95</f>
        <v>1</v>
      </c>
      <c r="L94" s="53"/>
    </row>
    <row r="95" spans="1:12" ht="72.75" customHeight="1" thickBot="1">
      <c r="A95" s="56" t="s">
        <v>72</v>
      </c>
      <c r="B95" s="57" t="s">
        <v>154</v>
      </c>
      <c r="C95" s="109" t="s">
        <v>248</v>
      </c>
      <c r="D95" s="125" t="s">
        <v>285</v>
      </c>
      <c r="E95" s="122" t="s">
        <v>411</v>
      </c>
      <c r="F95" s="122" t="s">
        <v>347</v>
      </c>
      <c r="G95" s="59" t="s">
        <v>9</v>
      </c>
      <c r="H95" s="49" t="s">
        <v>99</v>
      </c>
      <c r="I95" s="49">
        <v>0.7</v>
      </c>
      <c r="J95" s="165">
        <f>AVERAGE(I95:I96)</f>
        <v>0.7</v>
      </c>
      <c r="K95" s="86"/>
      <c r="L95" s="79"/>
    </row>
    <row r="96" spans="1:12" ht="69" customHeight="1" thickBot="1">
      <c r="A96" s="56" t="s">
        <v>73</v>
      </c>
      <c r="B96" s="57" t="s">
        <v>155</v>
      </c>
      <c r="C96" s="109" t="s">
        <v>248</v>
      </c>
      <c r="D96" s="125" t="s">
        <v>285</v>
      </c>
      <c r="E96" s="122" t="s">
        <v>411</v>
      </c>
      <c r="F96" s="122" t="s">
        <v>347</v>
      </c>
      <c r="G96" s="59" t="s">
        <v>9</v>
      </c>
      <c r="H96" s="49" t="s">
        <v>99</v>
      </c>
      <c r="I96" s="49">
        <v>0.7</v>
      </c>
      <c r="J96" s="165"/>
      <c r="K96" s="86"/>
      <c r="L96" s="79"/>
    </row>
    <row r="97" spans="1:12" ht="110.25" customHeight="1" thickBot="1">
      <c r="A97" s="45">
        <v>27</v>
      </c>
      <c r="B97" s="60" t="s">
        <v>156</v>
      </c>
      <c r="C97" s="109" t="s">
        <v>248</v>
      </c>
      <c r="D97" s="125" t="s">
        <v>286</v>
      </c>
      <c r="E97" s="122" t="s">
        <v>435</v>
      </c>
      <c r="F97" s="122" t="s">
        <v>412</v>
      </c>
      <c r="G97" s="51" t="s">
        <v>7</v>
      </c>
      <c r="H97" s="88" t="s">
        <v>100</v>
      </c>
      <c r="I97" s="88">
        <v>0.18</v>
      </c>
      <c r="J97" s="52">
        <f>I97</f>
        <v>0.18</v>
      </c>
      <c r="K97" s="52">
        <f>+J97+J98</f>
        <v>0.768</v>
      </c>
      <c r="L97" s="53"/>
    </row>
    <row r="98" spans="1:12" ht="150.75" customHeight="1" thickBot="1">
      <c r="A98" s="56" t="s">
        <v>74</v>
      </c>
      <c r="B98" s="73" t="s">
        <v>157</v>
      </c>
      <c r="C98" s="109" t="s">
        <v>248</v>
      </c>
      <c r="D98" s="125" t="s">
        <v>287</v>
      </c>
      <c r="E98" s="122" t="s">
        <v>436</v>
      </c>
      <c r="F98" s="122" t="s">
        <v>412</v>
      </c>
      <c r="G98" s="59" t="s">
        <v>9</v>
      </c>
      <c r="H98" s="49" t="s">
        <v>100</v>
      </c>
      <c r="I98" s="49">
        <v>0.42</v>
      </c>
      <c r="J98" s="165">
        <f>AVERAGE(I98:I102)</f>
        <v>0.5880000000000001</v>
      </c>
      <c r="K98" s="86"/>
      <c r="L98" s="79"/>
    </row>
    <row r="99" spans="1:12" ht="150.75" customHeight="1" thickBot="1">
      <c r="A99" s="56" t="s">
        <v>75</v>
      </c>
      <c r="B99" s="73" t="s">
        <v>158</v>
      </c>
      <c r="C99" s="109" t="s">
        <v>248</v>
      </c>
      <c r="D99" s="125" t="s">
        <v>288</v>
      </c>
      <c r="E99" s="122" t="s">
        <v>436</v>
      </c>
      <c r="F99" s="122" t="s">
        <v>412</v>
      </c>
      <c r="G99" s="59" t="s">
        <v>9</v>
      </c>
      <c r="H99" s="49" t="s">
        <v>100</v>
      </c>
      <c r="I99" s="49">
        <v>0.42</v>
      </c>
      <c r="J99" s="165"/>
      <c r="K99" s="86"/>
      <c r="L99" s="79"/>
    </row>
    <row r="100" spans="1:12" ht="102.75" customHeight="1" thickBot="1">
      <c r="A100" s="56" t="s">
        <v>76</v>
      </c>
      <c r="B100" s="73" t="s">
        <v>159</v>
      </c>
      <c r="C100" s="109" t="s">
        <v>248</v>
      </c>
      <c r="D100" s="125" t="s">
        <v>289</v>
      </c>
      <c r="E100" s="122" t="s">
        <v>440</v>
      </c>
      <c r="F100" s="122" t="s">
        <v>342</v>
      </c>
      <c r="G100" s="59" t="s">
        <v>9</v>
      </c>
      <c r="H100" s="89" t="s">
        <v>99</v>
      </c>
      <c r="I100" s="49">
        <v>0.7</v>
      </c>
      <c r="J100" s="165"/>
      <c r="K100" s="86"/>
      <c r="L100" s="79"/>
    </row>
    <row r="101" spans="1:12" ht="73.5" customHeight="1" thickBot="1">
      <c r="A101" s="56" t="s">
        <v>77</v>
      </c>
      <c r="B101" s="57" t="s">
        <v>160</v>
      </c>
      <c r="C101" s="109" t="s">
        <v>248</v>
      </c>
      <c r="D101" s="125" t="s">
        <v>290</v>
      </c>
      <c r="E101" s="122" t="s">
        <v>437</v>
      </c>
      <c r="F101" s="122" t="s">
        <v>342</v>
      </c>
      <c r="G101" s="59" t="s">
        <v>9</v>
      </c>
      <c r="H101" s="89" t="s">
        <v>99</v>
      </c>
      <c r="I101" s="49">
        <v>0.7</v>
      </c>
      <c r="J101" s="165"/>
      <c r="K101" s="86"/>
      <c r="L101" s="79"/>
    </row>
    <row r="102" spans="1:12" ht="43.5" customHeight="1" thickBot="1">
      <c r="A102" s="56" t="s">
        <v>78</v>
      </c>
      <c r="B102" s="57" t="s">
        <v>161</v>
      </c>
      <c r="C102" s="109" t="s">
        <v>248</v>
      </c>
      <c r="D102" s="125" t="s">
        <v>291</v>
      </c>
      <c r="E102" s="122" t="s">
        <v>439</v>
      </c>
      <c r="F102" s="122" t="s">
        <v>438</v>
      </c>
      <c r="G102" s="59" t="s">
        <v>9</v>
      </c>
      <c r="H102" s="89" t="s">
        <v>99</v>
      </c>
      <c r="I102" s="49">
        <v>0.7</v>
      </c>
      <c r="J102" s="165"/>
      <c r="K102" s="86"/>
      <c r="L102" s="79"/>
    </row>
    <row r="103" spans="1:12" ht="72" customHeight="1" thickBot="1">
      <c r="A103" s="37"/>
      <c r="B103" s="93" t="s">
        <v>213</v>
      </c>
      <c r="C103" s="90"/>
      <c r="D103" s="112" t="s">
        <v>243</v>
      </c>
      <c r="E103" s="41" t="s">
        <v>244</v>
      </c>
      <c r="F103" s="41" t="s">
        <v>245</v>
      </c>
      <c r="G103" s="91" t="s">
        <v>4</v>
      </c>
      <c r="H103" s="94" t="s">
        <v>5</v>
      </c>
      <c r="I103" s="94">
        <v>0.42</v>
      </c>
      <c r="J103" s="94" t="s">
        <v>6</v>
      </c>
      <c r="K103" s="96">
        <f>AVERAGE(K104:K106)</f>
        <v>1</v>
      </c>
      <c r="L103" s="25"/>
    </row>
    <row r="104" spans="1:12" ht="97.5" customHeight="1" thickBot="1">
      <c r="A104" s="45">
        <v>28</v>
      </c>
      <c r="B104" s="60" t="s">
        <v>162</v>
      </c>
      <c r="C104" s="109" t="s">
        <v>251</v>
      </c>
      <c r="D104" s="113" t="s">
        <v>424</v>
      </c>
      <c r="E104" s="122" t="s">
        <v>427</v>
      </c>
      <c r="F104" s="122" t="s">
        <v>347</v>
      </c>
      <c r="G104" s="47" t="s">
        <v>7</v>
      </c>
      <c r="H104" s="48" t="s">
        <v>99</v>
      </c>
      <c r="I104" s="49">
        <v>0.3</v>
      </c>
      <c r="J104" s="50">
        <f>I104</f>
        <v>0.3</v>
      </c>
      <c r="K104" s="50">
        <f>+J104+J105</f>
        <v>1</v>
      </c>
      <c r="L104" s="53"/>
    </row>
    <row r="105" spans="1:12" ht="120.75" customHeight="1" thickBot="1">
      <c r="A105" s="56" t="s">
        <v>79</v>
      </c>
      <c r="B105" s="73" t="s">
        <v>163</v>
      </c>
      <c r="C105" s="109" t="s">
        <v>251</v>
      </c>
      <c r="D105" s="113" t="s">
        <v>425</v>
      </c>
      <c r="E105" s="122" t="s">
        <v>423</v>
      </c>
      <c r="F105" s="122" t="s">
        <v>347</v>
      </c>
      <c r="G105" s="58" t="s">
        <v>9</v>
      </c>
      <c r="H105" s="49" t="s">
        <v>99</v>
      </c>
      <c r="I105" s="49">
        <v>0.7</v>
      </c>
      <c r="J105" s="166">
        <f>AVERAGE(I105:I106)</f>
        <v>0.7</v>
      </c>
      <c r="K105" s="85"/>
      <c r="L105" s="79"/>
    </row>
    <row r="106" spans="1:12" ht="102.75" customHeight="1" thickBot="1">
      <c r="A106" s="56" t="s">
        <v>80</v>
      </c>
      <c r="B106" s="73" t="s">
        <v>164</v>
      </c>
      <c r="C106" s="109" t="s">
        <v>251</v>
      </c>
      <c r="D106" s="113" t="s">
        <v>426</v>
      </c>
      <c r="E106" s="122" t="s">
        <v>427</v>
      </c>
      <c r="F106" s="122" t="s">
        <v>347</v>
      </c>
      <c r="G106" s="58" t="s">
        <v>9</v>
      </c>
      <c r="H106" s="49" t="s">
        <v>99</v>
      </c>
      <c r="I106" s="49">
        <v>0.7</v>
      </c>
      <c r="J106" s="166"/>
      <c r="K106" s="85"/>
      <c r="L106" s="79"/>
    </row>
    <row r="107" spans="1:12" ht="75" customHeight="1" thickBot="1">
      <c r="A107" s="37"/>
      <c r="B107" s="93" t="s">
        <v>81</v>
      </c>
      <c r="C107" s="97"/>
      <c r="D107" s="112" t="s">
        <v>243</v>
      </c>
      <c r="E107" s="41" t="s">
        <v>244</v>
      </c>
      <c r="F107" s="41" t="s">
        <v>245</v>
      </c>
      <c r="G107" s="91" t="s">
        <v>4</v>
      </c>
      <c r="H107" s="93" t="s">
        <v>5</v>
      </c>
      <c r="I107" s="93">
        <v>0.42</v>
      </c>
      <c r="J107" s="94" t="s">
        <v>6</v>
      </c>
      <c r="K107" s="96">
        <f>AVERAGE(K108:K119)</f>
        <v>0.9299999999999999</v>
      </c>
      <c r="L107" s="25"/>
    </row>
    <row r="108" spans="1:12" ht="77.25" customHeight="1" thickBot="1">
      <c r="A108" s="45">
        <v>29</v>
      </c>
      <c r="B108" s="46" t="s">
        <v>165</v>
      </c>
      <c r="C108" s="109" t="s">
        <v>248</v>
      </c>
      <c r="D108" s="113" t="s">
        <v>335</v>
      </c>
      <c r="E108" s="122" t="s">
        <v>414</v>
      </c>
      <c r="F108" s="122" t="s">
        <v>347</v>
      </c>
      <c r="G108" s="47" t="s">
        <v>7</v>
      </c>
      <c r="H108" s="48" t="s">
        <v>99</v>
      </c>
      <c r="I108" s="49">
        <v>0.3</v>
      </c>
      <c r="J108" s="85">
        <f>I108</f>
        <v>0.3</v>
      </c>
      <c r="K108" s="50">
        <f>+J108+J109</f>
        <v>1</v>
      </c>
      <c r="L108" s="53"/>
    </row>
    <row r="109" spans="1:12" ht="60" customHeight="1" thickBot="1">
      <c r="A109" s="56" t="s">
        <v>82</v>
      </c>
      <c r="B109" s="57" t="s">
        <v>166</v>
      </c>
      <c r="C109" s="109" t="s">
        <v>248</v>
      </c>
      <c r="D109" s="113" t="s">
        <v>334</v>
      </c>
      <c r="E109" s="122" t="s">
        <v>413</v>
      </c>
      <c r="F109" s="122" t="s">
        <v>342</v>
      </c>
      <c r="G109" s="58" t="s">
        <v>9</v>
      </c>
      <c r="H109" s="49" t="s">
        <v>99</v>
      </c>
      <c r="I109" s="49">
        <v>0.7</v>
      </c>
      <c r="J109" s="85">
        <f>I109</f>
        <v>0.7</v>
      </c>
      <c r="K109" s="85"/>
      <c r="L109" s="79"/>
    </row>
    <row r="110" spans="1:12" ht="113.25" customHeight="1" thickBot="1">
      <c r="A110" s="45">
        <v>30</v>
      </c>
      <c r="B110" s="60" t="s">
        <v>167</v>
      </c>
      <c r="C110" s="109" t="s">
        <v>248</v>
      </c>
      <c r="D110" s="113" t="s">
        <v>330</v>
      </c>
      <c r="E110" s="122" t="s">
        <v>415</v>
      </c>
      <c r="F110" s="122" t="s">
        <v>457</v>
      </c>
      <c r="G110" s="47" t="s">
        <v>7</v>
      </c>
      <c r="H110" s="48" t="s">
        <v>99</v>
      </c>
      <c r="I110" s="49">
        <v>0.3</v>
      </c>
      <c r="J110" s="85">
        <f>I110</f>
        <v>0.3</v>
      </c>
      <c r="K110" s="50">
        <f>+J110+J111</f>
        <v>1</v>
      </c>
      <c r="L110" s="53"/>
    </row>
    <row r="111" spans="1:12" ht="81.75" customHeight="1" thickBot="1">
      <c r="A111" s="56" t="s">
        <v>83</v>
      </c>
      <c r="B111" s="57" t="s">
        <v>168</v>
      </c>
      <c r="C111" s="109" t="s">
        <v>248</v>
      </c>
      <c r="D111" s="113" t="s">
        <v>330</v>
      </c>
      <c r="E111" s="122" t="s">
        <v>416</v>
      </c>
      <c r="F111" s="122" t="s">
        <v>347</v>
      </c>
      <c r="G111" s="58" t="s">
        <v>9</v>
      </c>
      <c r="H111" s="49" t="s">
        <v>99</v>
      </c>
      <c r="I111" s="49">
        <v>0.7</v>
      </c>
      <c r="J111" s="166">
        <f>AVERAGE(I111:I114)</f>
        <v>0.7</v>
      </c>
      <c r="K111" s="85"/>
      <c r="L111" s="79"/>
    </row>
    <row r="112" spans="1:12" ht="69.75" customHeight="1" thickBot="1">
      <c r="A112" s="56" t="s">
        <v>84</v>
      </c>
      <c r="B112" s="57" t="s">
        <v>169</v>
      </c>
      <c r="C112" s="109" t="s">
        <v>248</v>
      </c>
      <c r="D112" s="113" t="s">
        <v>331</v>
      </c>
      <c r="E112" s="122" t="s">
        <v>417</v>
      </c>
      <c r="F112" s="122" t="s">
        <v>347</v>
      </c>
      <c r="G112" s="58" t="s">
        <v>9</v>
      </c>
      <c r="H112" s="49" t="s">
        <v>99</v>
      </c>
      <c r="I112" s="49">
        <v>0.7</v>
      </c>
      <c r="J112" s="166"/>
      <c r="K112" s="85"/>
      <c r="L112" s="79"/>
    </row>
    <row r="113" spans="1:12" ht="62.25" customHeight="1" thickBot="1">
      <c r="A113" s="56" t="s">
        <v>85</v>
      </c>
      <c r="B113" s="98" t="s">
        <v>170</v>
      </c>
      <c r="C113" s="109" t="s">
        <v>248</v>
      </c>
      <c r="D113" s="113" t="s">
        <v>332</v>
      </c>
      <c r="E113" s="122" t="s">
        <v>418</v>
      </c>
      <c r="F113" s="122" t="s">
        <v>342</v>
      </c>
      <c r="G113" s="58" t="s">
        <v>9</v>
      </c>
      <c r="H113" s="49" t="s">
        <v>99</v>
      </c>
      <c r="I113" s="49">
        <v>0.7</v>
      </c>
      <c r="J113" s="166"/>
      <c r="K113" s="85"/>
      <c r="L113" s="79"/>
    </row>
    <row r="114" spans="1:12" ht="75" customHeight="1" thickBot="1">
      <c r="A114" s="56" t="s">
        <v>86</v>
      </c>
      <c r="B114" s="98" t="s">
        <v>171</v>
      </c>
      <c r="C114" s="109" t="s">
        <v>248</v>
      </c>
      <c r="D114" s="113" t="s">
        <v>333</v>
      </c>
      <c r="E114" s="122" t="s">
        <v>417</v>
      </c>
      <c r="F114" s="122" t="s">
        <v>347</v>
      </c>
      <c r="G114" s="58" t="s">
        <v>9</v>
      </c>
      <c r="H114" s="49" t="s">
        <v>99</v>
      </c>
      <c r="I114" s="49">
        <v>0.7</v>
      </c>
      <c r="J114" s="166"/>
      <c r="K114" s="85"/>
      <c r="L114" s="79"/>
    </row>
    <row r="115" spans="1:12" ht="114" customHeight="1" thickBot="1">
      <c r="A115" s="45">
        <v>31</v>
      </c>
      <c r="B115" s="64" t="s">
        <v>172</v>
      </c>
      <c r="C115" s="110" t="s">
        <v>249</v>
      </c>
      <c r="D115" s="113" t="s">
        <v>336</v>
      </c>
      <c r="E115" s="122" t="s">
        <v>419</v>
      </c>
      <c r="F115" s="122" t="s">
        <v>342</v>
      </c>
      <c r="G115" s="47" t="s">
        <v>7</v>
      </c>
      <c r="H115" s="48" t="s">
        <v>99</v>
      </c>
      <c r="I115" s="49">
        <v>0.3</v>
      </c>
      <c r="J115" s="85">
        <f>I115</f>
        <v>0.3</v>
      </c>
      <c r="K115" s="50">
        <f>+J115+J116</f>
        <v>1</v>
      </c>
      <c r="L115" s="53"/>
    </row>
    <row r="116" spans="1:12" ht="112.5" customHeight="1" thickBot="1">
      <c r="A116" s="56" t="s">
        <v>87</v>
      </c>
      <c r="B116" s="87" t="s">
        <v>173</v>
      </c>
      <c r="C116" s="110" t="s">
        <v>249</v>
      </c>
      <c r="D116" s="113" t="s">
        <v>337</v>
      </c>
      <c r="E116" s="122" t="s">
        <v>420</v>
      </c>
      <c r="F116" s="122" t="s">
        <v>342</v>
      </c>
      <c r="G116" s="58" t="s">
        <v>9</v>
      </c>
      <c r="H116" s="49" t="s">
        <v>99</v>
      </c>
      <c r="I116" s="49">
        <v>0.7</v>
      </c>
      <c r="J116" s="85">
        <f>I116</f>
        <v>0.7</v>
      </c>
      <c r="K116" s="85"/>
      <c r="L116" s="79"/>
    </row>
    <row r="117" spans="1:12" ht="118.5" customHeight="1" thickBot="1">
      <c r="A117" s="45">
        <v>32</v>
      </c>
      <c r="B117" s="64" t="s">
        <v>174</v>
      </c>
      <c r="C117" s="110" t="s">
        <v>249</v>
      </c>
      <c r="D117" s="113" t="s">
        <v>338</v>
      </c>
      <c r="E117" s="122" t="s">
        <v>472</v>
      </c>
      <c r="F117" s="122" t="s">
        <v>421</v>
      </c>
      <c r="G117" s="51" t="s">
        <v>7</v>
      </c>
      <c r="H117" s="48" t="s">
        <v>99</v>
      </c>
      <c r="I117" s="49">
        <v>0.3</v>
      </c>
      <c r="J117" s="86">
        <f>I117</f>
        <v>0.3</v>
      </c>
      <c r="K117" s="52">
        <f>+J117+J118</f>
        <v>0.72</v>
      </c>
      <c r="L117" s="53"/>
    </row>
    <row r="118" spans="1:12" ht="163.5" customHeight="1" thickBot="1">
      <c r="A118" s="56" t="s">
        <v>88</v>
      </c>
      <c r="B118" s="68" t="s">
        <v>175</v>
      </c>
      <c r="C118" s="110" t="s">
        <v>249</v>
      </c>
      <c r="D118" s="113" t="s">
        <v>339</v>
      </c>
      <c r="E118" s="122" t="s">
        <v>463</v>
      </c>
      <c r="F118" s="122" t="s">
        <v>422</v>
      </c>
      <c r="G118" s="59" t="s">
        <v>9</v>
      </c>
      <c r="H118" s="49" t="s">
        <v>100</v>
      </c>
      <c r="I118" s="49">
        <v>0.42</v>
      </c>
      <c r="J118" s="165">
        <f>AVERAGE(I118:I119)</f>
        <v>0.42</v>
      </c>
      <c r="K118" s="86"/>
      <c r="L118" s="79"/>
    </row>
    <row r="119" spans="1:12" ht="215.25" customHeight="1" thickBot="1">
      <c r="A119" s="56" t="s">
        <v>89</v>
      </c>
      <c r="B119" s="87" t="s">
        <v>176</v>
      </c>
      <c r="C119" s="110" t="s">
        <v>249</v>
      </c>
      <c r="D119" s="113" t="s">
        <v>340</v>
      </c>
      <c r="E119" s="122" t="s">
        <v>471</v>
      </c>
      <c r="F119" s="122" t="s">
        <v>428</v>
      </c>
      <c r="G119" s="59" t="s">
        <v>9</v>
      </c>
      <c r="H119" s="49" t="s">
        <v>100</v>
      </c>
      <c r="I119" s="49">
        <v>0.42</v>
      </c>
      <c r="J119" s="165"/>
      <c r="K119" s="86"/>
      <c r="L119" s="79"/>
    </row>
    <row r="120" spans="1:12" ht="36.75" thickBot="1">
      <c r="A120" s="37"/>
      <c r="B120" s="97"/>
      <c r="C120" s="97"/>
      <c r="D120" s="116"/>
      <c r="E120" s="101"/>
      <c r="F120" s="101"/>
      <c r="G120" s="99"/>
      <c r="H120" s="93" t="s">
        <v>6</v>
      </c>
      <c r="I120" s="93"/>
      <c r="J120" s="100"/>
      <c r="K120" s="96">
        <f>K3*5</f>
        <v>4.564999999999999</v>
      </c>
      <c r="L120" s="25"/>
    </row>
    <row r="121" spans="5:12" ht="17.25" customHeight="1">
      <c r="E121" s="31"/>
      <c r="F121" s="31"/>
      <c r="G121" s="31"/>
      <c r="H121" s="31"/>
      <c r="I121" s="31"/>
      <c r="J121" s="31"/>
      <c r="K121" s="31"/>
      <c r="L121" s="104"/>
    </row>
    <row r="122" spans="1:12" ht="18.75" thickBot="1">
      <c r="A122" s="31"/>
      <c r="B122" s="31"/>
      <c r="E122" s="31"/>
      <c r="F122" s="31"/>
      <c r="G122" s="31"/>
      <c r="H122" s="31"/>
      <c r="I122" s="31"/>
      <c r="J122" s="31"/>
      <c r="K122" s="31"/>
      <c r="L122" s="104"/>
    </row>
    <row r="123" spans="1:12" ht="18" customHeight="1" thickBot="1">
      <c r="A123" s="31"/>
      <c r="B123" s="31"/>
      <c r="D123" s="31"/>
      <c r="E123" s="31"/>
      <c r="F123" s="135" t="s">
        <v>90</v>
      </c>
      <c r="G123" s="136">
        <v>5</v>
      </c>
      <c r="H123" s="31"/>
      <c r="I123" s="31"/>
      <c r="J123" s="31"/>
      <c r="K123" s="31"/>
      <c r="L123" s="104"/>
    </row>
    <row r="124" spans="1:7" ht="18" customHeight="1" thickBot="1">
      <c r="A124" s="31"/>
      <c r="B124" s="31"/>
      <c r="D124" s="31"/>
      <c r="E124" s="31"/>
      <c r="F124" s="137" t="s">
        <v>91</v>
      </c>
      <c r="G124" s="138">
        <v>32</v>
      </c>
    </row>
    <row r="125" spans="1:7" ht="18" customHeight="1" thickBot="1">
      <c r="A125" s="31"/>
      <c r="B125" s="31"/>
      <c r="D125" s="31"/>
      <c r="E125" s="31"/>
      <c r="F125" s="137" t="s">
        <v>442</v>
      </c>
      <c r="G125" s="138">
        <f>34+8+4+15+3+10+16+3+12</f>
        <v>105</v>
      </c>
    </row>
    <row r="126" spans="1:7" ht="18" customHeight="1" thickBot="1">
      <c r="A126" s="31"/>
      <c r="B126" s="31"/>
      <c r="D126" s="31"/>
      <c r="E126" s="31"/>
      <c r="F126" s="137" t="s">
        <v>92</v>
      </c>
      <c r="G126" s="139">
        <f>+K3</f>
        <v>0.9129999999999997</v>
      </c>
    </row>
    <row r="127" spans="1:7" ht="19.5" customHeight="1" thickBot="1">
      <c r="A127" s="31"/>
      <c r="B127" s="31"/>
      <c r="D127" s="31"/>
      <c r="E127" s="31"/>
      <c r="F127" s="137" t="s">
        <v>93</v>
      </c>
      <c r="G127" s="140">
        <f>+K120</f>
        <v>4.564999999999999</v>
      </c>
    </row>
    <row r="128" spans="1:7" ht="24" customHeight="1" thickBot="1">
      <c r="A128" s="31"/>
      <c r="B128" s="31"/>
      <c r="D128" s="31"/>
      <c r="E128" s="31"/>
      <c r="F128" s="141" t="s">
        <v>94</v>
      </c>
      <c r="G128" s="140" t="s">
        <v>107</v>
      </c>
    </row>
    <row r="132" ht="18">
      <c r="B132" s="31"/>
    </row>
    <row r="133" ht="15" customHeight="1">
      <c r="B133" s="31"/>
    </row>
    <row r="134" ht="15" customHeight="1">
      <c r="B134" s="31"/>
    </row>
    <row r="135" ht="15" customHeight="1">
      <c r="B135" s="31"/>
    </row>
    <row r="136" ht="15" customHeight="1">
      <c r="B136" s="31"/>
    </row>
    <row r="137" ht="15" customHeight="1">
      <c r="B137" s="31"/>
    </row>
    <row r="138" ht="15" customHeight="1">
      <c r="B138" s="31"/>
    </row>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sheetData>
  <sheetProtection/>
  <autoFilter ref="A4:Q121"/>
  <mergeCells count="35">
    <mergeCell ref="M3:N3"/>
    <mergeCell ref="O3:O7"/>
    <mergeCell ref="P3:Q3"/>
    <mergeCell ref="A1:A2"/>
    <mergeCell ref="C1:C2"/>
    <mergeCell ref="E1:E2"/>
    <mergeCell ref="G1:G2"/>
    <mergeCell ref="H1:H2"/>
    <mergeCell ref="J1:J2"/>
    <mergeCell ref="J6:J9"/>
    <mergeCell ref="J11:J12"/>
    <mergeCell ref="J14:J16"/>
    <mergeCell ref="J18:J19"/>
    <mergeCell ref="J21:J22"/>
    <mergeCell ref="J24:J25"/>
    <mergeCell ref="J27:J28"/>
    <mergeCell ref="J30:J31"/>
    <mergeCell ref="J81:J85"/>
    <mergeCell ref="J88:J91"/>
    <mergeCell ref="J33:J34"/>
    <mergeCell ref="J36:J38"/>
    <mergeCell ref="J43:J44"/>
    <mergeCell ref="J46:J47"/>
    <mergeCell ref="J57:J58"/>
    <mergeCell ref="J60:J61"/>
    <mergeCell ref="D1:D2"/>
    <mergeCell ref="J95:J96"/>
    <mergeCell ref="J98:J102"/>
    <mergeCell ref="J105:J106"/>
    <mergeCell ref="J111:J114"/>
    <mergeCell ref="J118:J119"/>
    <mergeCell ref="J63:J64"/>
    <mergeCell ref="J66:J67"/>
    <mergeCell ref="J69:J70"/>
    <mergeCell ref="J77:J79"/>
  </mergeCells>
  <dataValidations count="1">
    <dataValidation type="list" allowBlank="1" showInputMessage="1" showErrorMessage="1" sqref="H72:H74 H108:H119 H56:H70 H5:H38 H42:H49 H104:H106 H51:H54 H87:H102 H76:H85">
      <formula1>$M$5:$M$7</formula1>
    </dataValidation>
  </dataValidations>
  <printOptions/>
  <pageMargins left="0.31496062992125984" right="0.31496062992125984" top="0.7480314960629921" bottom="0.35433070866141736" header="0.31496062992125984" footer="0.31496062992125984"/>
  <pageSetup fitToHeight="0" fitToWidth="1" horizontalDpi="600" verticalDpi="600" orientation="landscape" scale="29" r:id="rId3"/>
  <headerFooter>
    <oddHeader>&amp;C&amp;"Arial,Negrita"&amp;14ANEXO 1: INFORME CONTROL INTERNO CONTABLE DICIEMBRE 2019</oddHeader>
  </headerFooter>
  <rowBreaks count="10" manualBreakCount="10">
    <brk id="18" max="40" man="1"/>
    <brk id="19" max="32" man="1"/>
    <brk id="28" max="32" man="1"/>
    <brk id="36" max="32" man="1"/>
    <brk id="49" max="32" man="1"/>
    <brk id="59" max="32" man="1"/>
    <brk id="70" max="32" man="1"/>
    <brk id="80" max="32" man="1"/>
    <brk id="104" max="32" man="1"/>
    <brk id="112" max="32" man="1"/>
  </rowBreaks>
  <customProperties>
    <customPr name="EpmWorksheetKeyString_GUID" r:id="rId4"/>
  </customPropertie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arojas</dc:creator>
  <cp:keywords/>
  <dc:description/>
  <cp:lastModifiedBy>MROMERO</cp:lastModifiedBy>
  <cp:lastPrinted>2021-02-27T03:53:59Z</cp:lastPrinted>
  <dcterms:created xsi:type="dcterms:W3CDTF">2017-02-27T19:55:00Z</dcterms:created>
  <dcterms:modified xsi:type="dcterms:W3CDTF">2023-02-27T20:21:43Z</dcterms:modified>
  <cp:category/>
  <cp:version/>
  <cp:contentType/>
  <cp:contentStatus/>
</cp:coreProperties>
</file>